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528"/>
  <workbookPr showInkAnnotation="0" autoCompressPictures="0"/>
  <mc:AlternateContent xmlns:mc="http://schemas.openxmlformats.org/markup-compatibility/2006">
    <mc:Choice Requires="x15">
      <x15ac:absPath xmlns:x15ac="http://schemas.microsoft.com/office/spreadsheetml/2010/11/ac" url="C:\Users\pdotm\Desktop\whatifmath\what if math pm\"/>
    </mc:Choice>
  </mc:AlternateContent>
  <bookViews>
    <workbookView xWindow="0" yWindow="0" windowWidth="22980" windowHeight="8940" tabRatio="771" xr2:uid="{00000000-000D-0000-FFFF-FFFF00000000}"/>
  </bookViews>
  <sheets>
    <sheet name="Digital Age Problem Solving" sheetId="6" r:id="rId1"/>
    <sheet name="Motion Problems functions" sheetId="11" r:id="rId2"/>
    <sheet name="Work Problem functions" sheetId="15" r:id="rId3"/>
    <sheet name="Motion Problems TE" sheetId="7" r:id="rId4"/>
    <sheet name="Work Problems TE" sheetId="14" r:id="rId5"/>
    <sheet name="Moore's Law functions" sheetId="24" r:id="rId6"/>
    <sheet name="Moore's Law (TE)" sheetId="23" r:id="rId7"/>
    <sheet name="WhatIfMath" sheetId="19" r:id="rId8"/>
    <sheet name="Two Recursive Functions" sheetId="22" r:id="rId9"/>
    <sheet name="Interesting Series TE (2)" sheetId="21" r:id="rId10"/>
    <sheet name="more....." sheetId="20" r:id="rId11"/>
    <sheet name="Mixture Problems  functions" sheetId="16" r:id="rId12"/>
    <sheet name="Mixture Problems TE" sheetId="17" r:id="rId13"/>
    <sheet name="Coin Problems functions" sheetId="8" r:id="rId14"/>
    <sheet name="Coin Problems TE" sheetId="4" r:id="rId15"/>
    <sheet name="Introducing Spreadsheets" sheetId="9" r:id="rId16"/>
    <sheet name="Relative &amp; Absolute Addressing" sheetId="10" r:id="rId17"/>
  </sheets>
  <externalReferences>
    <externalReference r:id="rId18"/>
    <externalReference r:id="rId19"/>
    <externalReference r:id="rId20"/>
    <externalReference r:id="rId21"/>
    <externalReference r:id="rId22"/>
    <externalReference r:id="rId23"/>
    <externalReference r:id="rId24"/>
  </externalReferences>
  <definedNames>
    <definedName name="_xlnm._FilterDatabase" localSheetId="8" hidden="1">'Two Recursive Functions'!$H$10:$O$34</definedName>
    <definedName name="a" localSheetId="9">'[1]Quadratic Functions'!$D$10</definedName>
    <definedName name="a" localSheetId="8">'[1]Quadratic Functions'!$D$10</definedName>
    <definedName name="a">'[2]Quadratic Functions'!$D$10</definedName>
    <definedName name="add" localSheetId="13">'[3]100''s Table'!#REF!</definedName>
    <definedName name="add" localSheetId="14">'[3]100''s Table'!#REF!</definedName>
    <definedName name="add" localSheetId="0">'[3]100''s Table'!#REF!</definedName>
    <definedName name="add" localSheetId="9">'[4]100''s Table'!#REF!</definedName>
    <definedName name="add" localSheetId="11">'[3]100''s Table'!#REF!</definedName>
    <definedName name="add" localSheetId="12">'[3]100''s Table'!#REF!</definedName>
    <definedName name="add" localSheetId="6">'[3]100''s Table'!#REF!</definedName>
    <definedName name="add" localSheetId="5">'[3]100''s Table'!#REF!</definedName>
    <definedName name="add" localSheetId="1">'[3]100''s Table'!#REF!</definedName>
    <definedName name="add" localSheetId="3">'[3]100''s Table'!#REF!</definedName>
    <definedName name="add" localSheetId="8">'[4]100''s Table'!#REF!</definedName>
    <definedName name="add" localSheetId="7">'[3]100''s Table'!#REF!</definedName>
    <definedName name="add" localSheetId="2">'[3]100''s Table'!#REF!</definedName>
    <definedName name="add" localSheetId="4">'[3]100''s Table'!#REF!</definedName>
    <definedName name="add">'[3]100''s Table'!#REF!</definedName>
    <definedName name="b" localSheetId="9">'[1]Quadratic Functions'!$E$10</definedName>
    <definedName name="b" localSheetId="8">'[1]Quadratic Functions'!$E$10</definedName>
    <definedName name="b">'[2]Quadratic Functions'!$E$10</definedName>
    <definedName name="Change_the_Principal_and_copy_it_down_column_C" localSheetId="13">#REF!</definedName>
    <definedName name="Change_the_Principal_and_copy_it_down_column_C" localSheetId="14">#REF!</definedName>
    <definedName name="Change_the_Principal_and_copy_it_down_column_C" localSheetId="0">#REF!</definedName>
    <definedName name="Change_the_Principal_and_copy_it_down_column_C" localSheetId="9">#REF!</definedName>
    <definedName name="Change_the_Principal_and_copy_it_down_column_C" localSheetId="11">#REF!</definedName>
    <definedName name="Change_the_Principal_and_copy_it_down_column_C" localSheetId="12">#REF!</definedName>
    <definedName name="Change_the_Principal_and_copy_it_down_column_C" localSheetId="6">#REF!</definedName>
    <definedName name="Change_the_Principal_and_copy_it_down_column_C" localSheetId="5">#REF!</definedName>
    <definedName name="Change_the_Principal_and_copy_it_down_column_C" localSheetId="1">#REF!</definedName>
    <definedName name="Change_the_Principal_and_copy_it_down_column_C" localSheetId="3">#REF!</definedName>
    <definedName name="Change_the_Principal_and_copy_it_down_column_C" localSheetId="8">#REF!</definedName>
    <definedName name="Change_the_Principal_and_copy_it_down_column_C" localSheetId="7">#REF!</definedName>
    <definedName name="Change_the_Principal_and_copy_it_down_column_C" localSheetId="2">#REF!</definedName>
    <definedName name="Change_the_Principal_and_copy_it_down_column_C" localSheetId="4">#REF!</definedName>
    <definedName name="Change_the_Principal_and_copy_it_down_column_C">#REF!</definedName>
    <definedName name="d" localSheetId="9">'[5]Quadratic Functions'!$E$4</definedName>
    <definedName name="d" localSheetId="8">'[5]Quadratic Functions'!$E$4</definedName>
    <definedName name="d">'[6]Quadratic Functions'!$E$4</definedName>
    <definedName name="Linear_Equations" localSheetId="13">#REF!</definedName>
    <definedName name="Linear_Equations" localSheetId="14">#REF!</definedName>
    <definedName name="Linear_Equations" localSheetId="0">#REF!</definedName>
    <definedName name="Linear_Equations" localSheetId="9">#REF!</definedName>
    <definedName name="Linear_Equations" localSheetId="11">#REF!</definedName>
    <definedName name="Linear_Equations" localSheetId="12">#REF!</definedName>
    <definedName name="Linear_Equations" localSheetId="6">#REF!</definedName>
    <definedName name="Linear_Equations" localSheetId="5">#REF!</definedName>
    <definedName name="Linear_Equations" localSheetId="1">#REF!</definedName>
    <definedName name="Linear_Equations" localSheetId="3">#REF!</definedName>
    <definedName name="Linear_Equations" localSheetId="8">#REF!</definedName>
    <definedName name="Linear_Equations" localSheetId="7">#REF!</definedName>
    <definedName name="Linear_Equations" localSheetId="2">#REF!</definedName>
    <definedName name="Linear_Equations" localSheetId="4">#REF!</definedName>
    <definedName name="Linear_Equations">#REF!</definedName>
    <definedName name="_xlnm.Print_Area" localSheetId="11">'Mixture Problems  functions'!$A$1:$S$42</definedName>
    <definedName name="_xlnm.Print_Area" localSheetId="12">'Mixture Problems TE'!$A$1:$AE$41</definedName>
    <definedName name="Total" localSheetId="13">#REF!</definedName>
    <definedName name="Total" localSheetId="14">#REF!</definedName>
    <definedName name="Total" localSheetId="0">#REF!</definedName>
    <definedName name="Total" localSheetId="9">#REF!</definedName>
    <definedName name="Total" localSheetId="11">#REF!</definedName>
    <definedName name="Total" localSheetId="12">#REF!</definedName>
    <definedName name="Total" localSheetId="6">#REF!</definedName>
    <definedName name="Total" localSheetId="5">#REF!</definedName>
    <definedName name="Total" localSheetId="1">#REF!</definedName>
    <definedName name="Total" localSheetId="3">#REF!</definedName>
    <definedName name="Total" localSheetId="8">#REF!</definedName>
    <definedName name="Total" localSheetId="7">#REF!</definedName>
    <definedName name="Total" localSheetId="2">#REF!</definedName>
    <definedName name="Total" localSheetId="4">#REF!</definedName>
    <definedName name="Total">#REF!</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D88" i="24" l="1"/>
  <c r="AK28" i="24"/>
  <c r="M10" i="24"/>
  <c r="M11" i="24"/>
  <c r="M12" i="24"/>
  <c r="M13" i="24"/>
  <c r="M14" i="24"/>
  <c r="M15" i="24"/>
  <c r="M16" i="24"/>
  <c r="M17" i="24"/>
  <c r="M18" i="24"/>
  <c r="M19" i="24"/>
  <c r="M20" i="24"/>
  <c r="M21" i="24"/>
  <c r="M22" i="24"/>
  <c r="M23" i="24"/>
  <c r="M24" i="24"/>
  <c r="M25" i="24"/>
  <c r="M26" i="24"/>
  <c r="M27" i="24"/>
  <c r="M28" i="24"/>
  <c r="L10" i="24"/>
  <c r="L11" i="24"/>
  <c r="L12" i="24"/>
  <c r="L13" i="24"/>
  <c r="L14" i="24"/>
  <c r="L15" i="24"/>
  <c r="L16" i="24"/>
  <c r="L17" i="24"/>
  <c r="L18" i="24"/>
  <c r="L19" i="24"/>
  <c r="L20" i="24"/>
  <c r="L21" i="24"/>
  <c r="L22" i="24"/>
  <c r="L23" i="24"/>
  <c r="L24" i="24"/>
  <c r="L25" i="24"/>
  <c r="L26" i="24"/>
  <c r="L27" i="24"/>
  <c r="L28" i="24"/>
  <c r="AE10" i="24"/>
  <c r="AD10" i="24"/>
  <c r="L10" i="23"/>
  <c r="M10" i="23"/>
  <c r="AD10" i="23"/>
  <c r="AE10" i="23"/>
  <c r="L11" i="23"/>
  <c r="M11" i="23"/>
  <c r="L12" i="23"/>
  <c r="M12" i="23"/>
  <c r="L13" i="23"/>
  <c r="M13" i="23"/>
  <c r="L14" i="23"/>
  <c r="M14" i="23"/>
  <c r="L15" i="23"/>
  <c r="M15" i="23"/>
  <c r="L16" i="23"/>
  <c r="M16" i="23"/>
  <c r="L17" i="23"/>
  <c r="M17" i="23"/>
  <c r="L18" i="23"/>
  <c r="M18" i="23"/>
  <c r="L19" i="23"/>
  <c r="M19" i="23"/>
  <c r="L20" i="23"/>
  <c r="M20" i="23"/>
  <c r="L21" i="23"/>
  <c r="M21" i="23"/>
  <c r="L22" i="23"/>
  <c r="M22" i="23"/>
  <c r="L23" i="23"/>
  <c r="M23" i="23"/>
  <c r="L24" i="23"/>
  <c r="M24" i="23"/>
  <c r="L25" i="23"/>
  <c r="M25" i="23"/>
  <c r="L26" i="23"/>
  <c r="M26" i="23"/>
  <c r="L27" i="23"/>
  <c r="M27" i="23"/>
  <c r="L28" i="23"/>
  <c r="M28" i="23"/>
  <c r="AK28" i="23"/>
  <c r="D88" i="23"/>
  <c r="M12" i="15"/>
  <c r="M11" i="1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303" i="21"/>
  <c r="M304" i="21"/>
  <c r="M305" i="21"/>
  <c r="M306" i="21"/>
  <c r="M307" i="21"/>
  <c r="M308" i="21"/>
  <c r="M309" i="21"/>
  <c r="M310" i="21"/>
  <c r="M311" i="21"/>
  <c r="M312" i="21"/>
  <c r="M313" i="21"/>
  <c r="M314" i="21"/>
  <c r="M315" i="21"/>
  <c r="M316" i="21"/>
  <c r="M317" i="21"/>
  <c r="M318" i="21"/>
  <c r="M319" i="21"/>
  <c r="M320" i="21"/>
  <c r="M321" i="21"/>
  <c r="M322" i="21"/>
  <c r="M323" i="21"/>
  <c r="M324" i="21"/>
  <c r="M325" i="21"/>
  <c r="M326" i="21"/>
  <c r="M327" i="21"/>
  <c r="Q327" i="21"/>
  <c r="Q326" i="21"/>
  <c r="R327" i="21"/>
  <c r="N327" i="21"/>
  <c r="N326" i="21"/>
  <c r="Q325" i="21"/>
  <c r="Q324" i="21"/>
  <c r="R325" i="21"/>
  <c r="N325" i="21"/>
  <c r="N324" i="21"/>
  <c r="Q323" i="21"/>
  <c r="Q322" i="21"/>
  <c r="R323" i="21"/>
  <c r="N323" i="21"/>
  <c r="N322" i="21"/>
  <c r="Q321" i="21"/>
  <c r="Q320" i="21"/>
  <c r="R321" i="21"/>
  <c r="N321" i="21"/>
  <c r="N320" i="21"/>
  <c r="Q319" i="21"/>
  <c r="Q318" i="21"/>
  <c r="R319" i="21"/>
  <c r="N319" i="21"/>
  <c r="N318" i="21"/>
  <c r="Q317" i="21"/>
  <c r="Q316" i="21"/>
  <c r="R317" i="21"/>
  <c r="N317" i="21"/>
  <c r="N316" i="21"/>
  <c r="Q315" i="21"/>
  <c r="Q314" i="21"/>
  <c r="R315" i="21"/>
  <c r="N315" i="21"/>
  <c r="N314" i="21"/>
  <c r="Q313" i="21"/>
  <c r="Q312" i="21"/>
  <c r="R313" i="21"/>
  <c r="N313" i="21"/>
  <c r="N312" i="21"/>
  <c r="Q311" i="21"/>
  <c r="Q310" i="21"/>
  <c r="R311" i="21"/>
  <c r="N311" i="21"/>
  <c r="N310" i="21"/>
  <c r="Q309" i="21"/>
  <c r="Q308" i="21"/>
  <c r="R309" i="21"/>
  <c r="N309" i="21"/>
  <c r="N308" i="21"/>
  <c r="Q307" i="21"/>
  <c r="Q306" i="21"/>
  <c r="R307" i="21"/>
  <c r="N307" i="21"/>
  <c r="N306" i="21"/>
  <c r="Q305" i="21"/>
  <c r="Q304" i="21"/>
  <c r="R305" i="21"/>
  <c r="N305" i="21"/>
  <c r="N304" i="21"/>
  <c r="Q303" i="21"/>
  <c r="Q302" i="21"/>
  <c r="R303" i="21"/>
  <c r="N303" i="21"/>
  <c r="N302" i="21"/>
  <c r="Q301" i="21"/>
  <c r="Q300" i="21"/>
  <c r="R301" i="21"/>
  <c r="N301" i="21"/>
  <c r="N300" i="21"/>
  <c r="Q299" i="21"/>
  <c r="Q298" i="21"/>
  <c r="R299" i="21"/>
  <c r="N299" i="21"/>
  <c r="N298" i="21"/>
  <c r="Q297" i="21"/>
  <c r="Q296" i="21"/>
  <c r="R297" i="21"/>
  <c r="N297" i="21"/>
  <c r="N296" i="21"/>
  <c r="Q295" i="21"/>
  <c r="Q294" i="21"/>
  <c r="R295" i="21"/>
  <c r="N295" i="21"/>
  <c r="N294" i="21"/>
  <c r="Q293" i="21"/>
  <c r="Q292" i="21"/>
  <c r="R293" i="21"/>
  <c r="N293" i="21"/>
  <c r="N292" i="21"/>
  <c r="Q291" i="21"/>
  <c r="Q290" i="21"/>
  <c r="R291" i="21"/>
  <c r="N291" i="21"/>
  <c r="N290" i="21"/>
  <c r="Q289" i="21"/>
  <c r="Q288" i="21"/>
  <c r="R289" i="21"/>
  <c r="N289" i="21"/>
  <c r="N288" i="21"/>
  <c r="Q287" i="21"/>
  <c r="Q286" i="21"/>
  <c r="R287" i="21"/>
  <c r="N287" i="21"/>
  <c r="N286" i="21"/>
  <c r="Q285" i="21"/>
  <c r="Q284" i="21"/>
  <c r="R285" i="21"/>
  <c r="N285" i="21"/>
  <c r="N284" i="21"/>
  <c r="Q283" i="21"/>
  <c r="Q282" i="21"/>
  <c r="R283" i="21"/>
  <c r="N283" i="21"/>
  <c r="N282" i="21"/>
  <c r="Q281" i="21"/>
  <c r="Q280" i="21"/>
  <c r="R281" i="21"/>
  <c r="N281" i="21"/>
  <c r="N280" i="21"/>
  <c r="Q279" i="21"/>
  <c r="Q278" i="21"/>
  <c r="R279" i="21"/>
  <c r="N279" i="21"/>
  <c r="N278" i="21"/>
  <c r="Q277" i="21"/>
  <c r="Q276" i="21"/>
  <c r="R277" i="21"/>
  <c r="N277" i="21"/>
  <c r="N276" i="21"/>
  <c r="Q275" i="21"/>
  <c r="Q274" i="21"/>
  <c r="R275" i="21"/>
  <c r="N275" i="21"/>
  <c r="N274" i="21"/>
  <c r="Q273" i="21"/>
  <c r="Q272" i="21"/>
  <c r="R273" i="21"/>
  <c r="N273" i="21"/>
  <c r="N272" i="21"/>
  <c r="Q271" i="21"/>
  <c r="Q270" i="21"/>
  <c r="R271" i="21"/>
  <c r="N271" i="21"/>
  <c r="N270" i="21"/>
  <c r="Q269" i="21"/>
  <c r="Q268" i="21"/>
  <c r="R269" i="21"/>
  <c r="N269" i="21"/>
  <c r="N268" i="21"/>
  <c r="Q267" i="21"/>
  <c r="Q266" i="21"/>
  <c r="R267" i="21"/>
  <c r="N267" i="21"/>
  <c r="N266" i="21"/>
  <c r="Q265" i="21"/>
  <c r="Q264" i="21"/>
  <c r="R265" i="21"/>
  <c r="N265" i="21"/>
  <c r="N264" i="21"/>
  <c r="Q263" i="21"/>
  <c r="Q262" i="21"/>
  <c r="R263" i="21"/>
  <c r="N263" i="21"/>
  <c r="N262" i="21"/>
  <c r="Q261" i="21"/>
  <c r="Q260" i="21"/>
  <c r="R261" i="21"/>
  <c r="N261" i="21"/>
  <c r="N260" i="21"/>
  <c r="Q259" i="21"/>
  <c r="Q258" i="21"/>
  <c r="R259" i="21"/>
  <c r="N259" i="21"/>
  <c r="N258" i="21"/>
  <c r="Q257" i="21"/>
  <c r="Q256" i="21"/>
  <c r="R257" i="21"/>
  <c r="N257" i="21"/>
  <c r="N256" i="21"/>
  <c r="Q255" i="21"/>
  <c r="Q254" i="21"/>
  <c r="R255" i="21"/>
  <c r="N255" i="21"/>
  <c r="N254" i="21"/>
  <c r="Q253" i="21"/>
  <c r="Q252" i="21"/>
  <c r="R253" i="21"/>
  <c r="N253" i="21"/>
  <c r="N252" i="21"/>
  <c r="Q251" i="21"/>
  <c r="Q250" i="21"/>
  <c r="R251" i="21"/>
  <c r="N251" i="21"/>
  <c r="N250" i="21"/>
  <c r="Q249" i="21"/>
  <c r="N247" i="21"/>
  <c r="N248" i="21"/>
  <c r="Q248" i="21"/>
  <c r="R249" i="21"/>
  <c r="N249" i="21"/>
  <c r="N246" i="21"/>
  <c r="Q247" i="21"/>
  <c r="N245" i="21"/>
  <c r="Q246" i="21"/>
  <c r="R247" i="21"/>
  <c r="N244" i="21"/>
  <c r="Q245" i="21"/>
  <c r="N243" i="21"/>
  <c r="Q244" i="21"/>
  <c r="R245" i="21"/>
  <c r="N242" i="21"/>
  <c r="Q243" i="21"/>
  <c r="N241" i="21"/>
  <c r="Q242" i="21"/>
  <c r="R243" i="21"/>
  <c r="N240" i="21"/>
  <c r="Q241" i="21"/>
  <c r="N239" i="21"/>
  <c r="Q240" i="21"/>
  <c r="R241" i="21"/>
  <c r="N238" i="21"/>
  <c r="Q239" i="21"/>
  <c r="N237" i="21"/>
  <c r="Q238" i="21"/>
  <c r="R239" i="21"/>
  <c r="N236" i="21"/>
  <c r="Q237" i="21"/>
  <c r="N235" i="21"/>
  <c r="Q236" i="21"/>
  <c r="R237" i="21"/>
  <c r="N234" i="21"/>
  <c r="Q235" i="21"/>
  <c r="N233" i="21"/>
  <c r="Q234" i="21"/>
  <c r="R235" i="21"/>
  <c r="N232" i="21"/>
  <c r="Q233" i="21"/>
  <c r="N231" i="21"/>
  <c r="Q232" i="21"/>
  <c r="R233" i="21"/>
  <c r="N230" i="21"/>
  <c r="Q231" i="21"/>
  <c r="N229" i="21"/>
  <c r="Q230" i="21"/>
  <c r="R231" i="21"/>
  <c r="N228" i="21"/>
  <c r="Q229" i="21"/>
  <c r="N227" i="21"/>
  <c r="Q228" i="21"/>
  <c r="R229" i="21"/>
  <c r="N226" i="21"/>
  <c r="Q227" i="21"/>
  <c r="N225" i="21"/>
  <c r="Q226" i="21"/>
  <c r="R227" i="21"/>
  <c r="N224" i="21"/>
  <c r="Q225" i="21"/>
  <c r="N223" i="21"/>
  <c r="Q224" i="21"/>
  <c r="R225" i="21"/>
  <c r="N222" i="21"/>
  <c r="Q223" i="21"/>
  <c r="N221" i="21"/>
  <c r="Q222" i="21"/>
  <c r="R223" i="21"/>
  <c r="N220" i="21"/>
  <c r="Q221" i="21"/>
  <c r="N219" i="21"/>
  <c r="Q220" i="21"/>
  <c r="R221" i="21"/>
  <c r="N218" i="21"/>
  <c r="Q219" i="21"/>
  <c r="N217" i="21"/>
  <c r="Q218" i="21"/>
  <c r="R219" i="21"/>
  <c r="N216" i="21"/>
  <c r="Q217" i="21"/>
  <c r="N215" i="21"/>
  <c r="Q216" i="21"/>
  <c r="R217" i="21"/>
  <c r="N214" i="21"/>
  <c r="Q215" i="21"/>
  <c r="N213" i="21"/>
  <c r="Q214" i="21"/>
  <c r="R215" i="21"/>
  <c r="N212" i="21"/>
  <c r="Q213" i="21"/>
  <c r="N211" i="21"/>
  <c r="Q212" i="21"/>
  <c r="R213" i="21"/>
  <c r="N210" i="21"/>
  <c r="Q211" i="21"/>
  <c r="N209" i="21"/>
  <c r="Q210" i="21"/>
  <c r="R211" i="21"/>
  <c r="N208" i="21"/>
  <c r="Q209" i="21"/>
  <c r="N207" i="21"/>
  <c r="Q208" i="21"/>
  <c r="R209" i="21"/>
  <c r="N206" i="21"/>
  <c r="Q207" i="21"/>
  <c r="N205" i="21"/>
  <c r="Q206" i="21"/>
  <c r="R207" i="21"/>
  <c r="N204" i="21"/>
  <c r="Q205" i="21"/>
  <c r="N203" i="21"/>
  <c r="Q204" i="21"/>
  <c r="R205" i="21"/>
  <c r="N202" i="21"/>
  <c r="Q203" i="21"/>
  <c r="N201" i="21"/>
  <c r="Q202" i="21"/>
  <c r="R203" i="21"/>
  <c r="N200" i="21"/>
  <c r="Q201" i="21"/>
  <c r="N199" i="21"/>
  <c r="Q200" i="21"/>
  <c r="R201" i="21"/>
  <c r="N198" i="21"/>
  <c r="Q199" i="21"/>
  <c r="N197" i="21"/>
  <c r="Q198" i="21"/>
  <c r="R199" i="21"/>
  <c r="N196" i="21"/>
  <c r="Q197" i="21"/>
  <c r="N195" i="21"/>
  <c r="Q196" i="21"/>
  <c r="R197" i="21"/>
  <c r="N194" i="21"/>
  <c r="Q195" i="21"/>
  <c r="N193" i="21"/>
  <c r="Q194" i="21"/>
  <c r="R195" i="21"/>
  <c r="N192" i="21"/>
  <c r="Q193" i="21"/>
  <c r="N191" i="21"/>
  <c r="Q192" i="21"/>
  <c r="R193" i="21"/>
  <c r="N190" i="21"/>
  <c r="Q191" i="21"/>
  <c r="N189" i="21"/>
  <c r="Q190" i="21"/>
  <c r="R191" i="21"/>
  <c r="N188" i="21"/>
  <c r="Q189" i="21"/>
  <c r="N187" i="21"/>
  <c r="Q188" i="21"/>
  <c r="R189" i="21"/>
  <c r="N186" i="21"/>
  <c r="Q187" i="21"/>
  <c r="N185" i="21"/>
  <c r="Q186" i="21"/>
  <c r="R187" i="21"/>
  <c r="N184" i="21"/>
  <c r="Q185" i="21"/>
  <c r="N183" i="21"/>
  <c r="Q184" i="21"/>
  <c r="R185" i="21"/>
  <c r="N182" i="21"/>
  <c r="Q183" i="21"/>
  <c r="N181" i="21"/>
  <c r="Q182" i="21"/>
  <c r="R183" i="21"/>
  <c r="N180" i="21"/>
  <c r="Q181" i="21"/>
  <c r="N179" i="21"/>
  <c r="Q180" i="21"/>
  <c r="R181" i="21"/>
  <c r="N178" i="21"/>
  <c r="Q179" i="21"/>
  <c r="N177" i="21"/>
  <c r="Q178" i="21"/>
  <c r="R179" i="21"/>
  <c r="N176" i="21"/>
  <c r="Q177" i="21"/>
  <c r="N175" i="21"/>
  <c r="Q176" i="21"/>
  <c r="R177" i="21"/>
  <c r="N174" i="21"/>
  <c r="Q175" i="21"/>
  <c r="N173" i="21"/>
  <c r="Q174" i="21"/>
  <c r="R175" i="21"/>
  <c r="N172" i="21"/>
  <c r="Q173" i="21"/>
  <c r="N171" i="21"/>
  <c r="Q172" i="21"/>
  <c r="R173" i="21"/>
  <c r="N170" i="21"/>
  <c r="Q171" i="21"/>
  <c r="N169" i="21"/>
  <c r="Q170" i="21"/>
  <c r="R171" i="21"/>
  <c r="N168" i="21"/>
  <c r="Q169" i="21"/>
  <c r="N167" i="21"/>
  <c r="Q168" i="21"/>
  <c r="R169" i="21"/>
  <c r="N166" i="21"/>
  <c r="Q167" i="21"/>
  <c r="N165" i="21"/>
  <c r="Q166" i="21"/>
  <c r="R167" i="21"/>
  <c r="N164" i="21"/>
  <c r="Q165" i="21"/>
  <c r="N163" i="21"/>
  <c r="Q164" i="21"/>
  <c r="R165" i="21"/>
  <c r="N162" i="21"/>
  <c r="Q163" i="21"/>
  <c r="N161" i="21"/>
  <c r="Q162" i="21"/>
  <c r="R163" i="21"/>
  <c r="N160" i="21"/>
  <c r="Q161" i="21"/>
  <c r="N159" i="21"/>
  <c r="Q160" i="21"/>
  <c r="R161" i="21"/>
  <c r="N158" i="21"/>
  <c r="Q159" i="21"/>
  <c r="N157" i="21"/>
  <c r="Q158" i="21"/>
  <c r="R159" i="21"/>
  <c r="N156" i="21"/>
  <c r="Q157" i="21"/>
  <c r="N155" i="21"/>
  <c r="Q156" i="21"/>
  <c r="R157" i="21"/>
  <c r="N154" i="21"/>
  <c r="Q155" i="21"/>
  <c r="N153" i="21"/>
  <c r="Q154" i="21"/>
  <c r="R155" i="21"/>
  <c r="N152" i="21"/>
  <c r="Q153" i="21"/>
  <c r="N151" i="21"/>
  <c r="Q152" i="21"/>
  <c r="R153" i="21"/>
  <c r="N150" i="21"/>
  <c r="Q151" i="21"/>
  <c r="N149" i="21"/>
  <c r="Q150" i="21"/>
  <c r="R151" i="21"/>
  <c r="N148" i="21"/>
  <c r="Q149" i="21"/>
  <c r="N147" i="21"/>
  <c r="Q148" i="21"/>
  <c r="R149" i="21"/>
  <c r="N146" i="21"/>
  <c r="Q147" i="21"/>
  <c r="N145" i="21"/>
  <c r="Q146" i="21"/>
  <c r="R147" i="21"/>
  <c r="N144" i="21"/>
  <c r="Q145" i="21"/>
  <c r="N143" i="21"/>
  <c r="Q144" i="21"/>
  <c r="R145" i="21"/>
  <c r="N142" i="21"/>
  <c r="Q143" i="21"/>
  <c r="N141" i="21"/>
  <c r="Q142" i="21"/>
  <c r="R143" i="21"/>
  <c r="N140" i="21"/>
  <c r="Q141" i="21"/>
  <c r="N139" i="21"/>
  <c r="Q140" i="21"/>
  <c r="R141" i="21"/>
  <c r="N138" i="21"/>
  <c r="Q139" i="21"/>
  <c r="N137" i="21"/>
  <c r="Q138" i="21"/>
  <c r="R139" i="21"/>
  <c r="N136" i="21"/>
  <c r="Q137" i="21"/>
  <c r="N135" i="21"/>
  <c r="Q136" i="21"/>
  <c r="R137" i="21"/>
  <c r="N134" i="21"/>
  <c r="Q135" i="21"/>
  <c r="N133" i="21"/>
  <c r="Q134" i="21"/>
  <c r="R135" i="21"/>
  <c r="N132" i="21"/>
  <c r="Q133" i="21"/>
  <c r="N131" i="21"/>
  <c r="Q132" i="21"/>
  <c r="R133" i="21"/>
  <c r="N130" i="21"/>
  <c r="Q131" i="21"/>
  <c r="N129" i="21"/>
  <c r="Q130" i="21"/>
  <c r="R131" i="21"/>
  <c r="N128" i="21"/>
  <c r="Q129" i="21"/>
  <c r="N127" i="21"/>
  <c r="Q128" i="21"/>
  <c r="R129" i="21"/>
  <c r="N126" i="21"/>
  <c r="Q127" i="21"/>
  <c r="N125" i="21"/>
  <c r="Q126" i="21"/>
  <c r="R127" i="21"/>
  <c r="N124" i="21"/>
  <c r="Q125" i="21"/>
  <c r="N123" i="21"/>
  <c r="Q124" i="21"/>
  <c r="R125" i="21"/>
  <c r="N122" i="21"/>
  <c r="Q123" i="21"/>
  <c r="N121" i="21"/>
  <c r="Q122" i="21"/>
  <c r="R123" i="21"/>
  <c r="N120" i="21"/>
  <c r="Q121" i="21"/>
  <c r="N119" i="21"/>
  <c r="Q120" i="21"/>
  <c r="R121" i="21"/>
  <c r="N118" i="21"/>
  <c r="Q119" i="21"/>
  <c r="N117" i="21"/>
  <c r="Q118" i="21"/>
  <c r="R119" i="21"/>
  <c r="N116" i="21"/>
  <c r="Q117" i="21"/>
  <c r="N115" i="21"/>
  <c r="Q116" i="21"/>
  <c r="R117" i="21"/>
  <c r="N114" i="21"/>
  <c r="Q115" i="21"/>
  <c r="N113" i="21"/>
  <c r="Q114" i="21"/>
  <c r="R115" i="21"/>
  <c r="N112" i="21"/>
  <c r="Q113" i="21"/>
  <c r="N111" i="21"/>
  <c r="Q112" i="21"/>
  <c r="R113" i="21"/>
  <c r="N110" i="21"/>
  <c r="Q111" i="21"/>
  <c r="N109" i="21"/>
  <c r="Q110" i="21"/>
  <c r="R111" i="21"/>
  <c r="N108" i="21"/>
  <c r="Q109" i="21"/>
  <c r="N107" i="21"/>
  <c r="Q108" i="21"/>
  <c r="R109" i="21"/>
  <c r="N106" i="21"/>
  <c r="Q107" i="21"/>
  <c r="N105" i="21"/>
  <c r="Q106" i="21"/>
  <c r="R107" i="21"/>
  <c r="N104" i="21"/>
  <c r="Q105" i="21"/>
  <c r="N103" i="21"/>
  <c r="Q104" i="21"/>
  <c r="R105" i="21"/>
  <c r="N102" i="21"/>
  <c r="Q103" i="21"/>
  <c r="N101" i="21"/>
  <c r="Q102" i="21"/>
  <c r="R103" i="21"/>
  <c r="N100" i="21"/>
  <c r="Q101" i="21"/>
  <c r="N99" i="21"/>
  <c r="Q100" i="21"/>
  <c r="R101" i="21"/>
  <c r="N98" i="21"/>
  <c r="Q99" i="21"/>
  <c r="N97" i="21"/>
  <c r="Q98" i="21"/>
  <c r="R99" i="21"/>
  <c r="N96" i="21"/>
  <c r="Q97" i="21"/>
  <c r="N95" i="21"/>
  <c r="Q96" i="21"/>
  <c r="R97" i="21"/>
  <c r="N94" i="21"/>
  <c r="Q95" i="21"/>
  <c r="N93" i="21"/>
  <c r="Q94" i="21"/>
  <c r="R95" i="21"/>
  <c r="N92" i="21"/>
  <c r="Q93" i="21"/>
  <c r="N91" i="21"/>
  <c r="Q92" i="21"/>
  <c r="R93" i="21"/>
  <c r="N90" i="21"/>
  <c r="Q91" i="21"/>
  <c r="N89" i="21"/>
  <c r="Q90" i="21"/>
  <c r="R91" i="21"/>
  <c r="N88" i="21"/>
  <c r="Q89" i="21"/>
  <c r="N87" i="21"/>
  <c r="Q88" i="21"/>
  <c r="R89" i="21"/>
  <c r="N86" i="21"/>
  <c r="Q87" i="21"/>
  <c r="N85" i="21"/>
  <c r="Q86" i="21"/>
  <c r="R87" i="21"/>
  <c r="N84" i="21"/>
  <c r="Q85" i="21"/>
  <c r="N83" i="21"/>
  <c r="Q84" i="21"/>
  <c r="R85" i="21"/>
  <c r="N82" i="21"/>
  <c r="Q83" i="21"/>
  <c r="N81" i="21"/>
  <c r="Q82" i="21"/>
  <c r="R83" i="21"/>
  <c r="N80" i="21"/>
  <c r="Q81" i="21"/>
  <c r="N79" i="21"/>
  <c r="Q80" i="21"/>
  <c r="R81" i="21"/>
  <c r="N78" i="21"/>
  <c r="Q79" i="21"/>
  <c r="N77" i="21"/>
  <c r="Q78" i="21"/>
  <c r="R79" i="21"/>
  <c r="N76" i="21"/>
  <c r="Q77" i="21"/>
  <c r="N75" i="21"/>
  <c r="Q76" i="21"/>
  <c r="R77" i="21"/>
  <c r="N74" i="21"/>
  <c r="Q75" i="21"/>
  <c r="N73" i="21"/>
  <c r="Q74" i="21"/>
  <c r="R75" i="21"/>
  <c r="N72" i="21"/>
  <c r="Q73" i="21"/>
  <c r="N71" i="21"/>
  <c r="Q72" i="21"/>
  <c r="R73" i="21"/>
  <c r="N70" i="21"/>
  <c r="Q71" i="21"/>
  <c r="N69" i="21"/>
  <c r="Q70" i="21"/>
  <c r="R71" i="21"/>
  <c r="N68" i="21"/>
  <c r="Q69" i="21"/>
  <c r="N67" i="21"/>
  <c r="Q68" i="21"/>
  <c r="R69" i="21"/>
  <c r="N66" i="21"/>
  <c r="Q67" i="21"/>
  <c r="N65" i="21"/>
  <c r="Q66" i="21"/>
  <c r="R67" i="21"/>
  <c r="N64" i="21"/>
  <c r="Q65" i="21"/>
  <c r="N63" i="21"/>
  <c r="Q64" i="21"/>
  <c r="R65" i="21"/>
  <c r="N62" i="21"/>
  <c r="Q63" i="21"/>
  <c r="N61" i="21"/>
  <c r="Q62" i="21"/>
  <c r="R63" i="21"/>
  <c r="N60" i="21"/>
  <c r="Q61" i="21"/>
  <c r="N59" i="21"/>
  <c r="Q60" i="21"/>
  <c r="R61" i="21"/>
  <c r="N58" i="21"/>
  <c r="Q59" i="21"/>
  <c r="N57" i="21"/>
  <c r="Q58" i="21"/>
  <c r="R59" i="21"/>
  <c r="N56" i="21"/>
  <c r="Q57" i="21"/>
  <c r="N55" i="21"/>
  <c r="Q56" i="21"/>
  <c r="R57" i="21"/>
  <c r="N54" i="21"/>
  <c r="Q55" i="21"/>
  <c r="N53" i="21"/>
  <c r="Q54" i="21"/>
  <c r="R55" i="21"/>
  <c r="N52" i="21"/>
  <c r="Q53"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Q52" i="21"/>
  <c r="R53" i="21"/>
  <c r="Q51" i="21"/>
  <c r="Q50" i="21"/>
  <c r="R51" i="21"/>
  <c r="Q49" i="21"/>
  <c r="Q48" i="21"/>
  <c r="R49" i="21"/>
  <c r="Q47" i="21"/>
  <c r="Q46" i="21"/>
  <c r="R47" i="21"/>
  <c r="Q45" i="21"/>
  <c r="Q44" i="21"/>
  <c r="R45" i="21"/>
  <c r="Q43" i="21"/>
  <c r="Q42" i="21"/>
  <c r="R43" i="21"/>
  <c r="Q41" i="21"/>
  <c r="Q40" i="21"/>
  <c r="R41" i="21"/>
  <c r="Q39" i="21"/>
  <c r="Q38" i="21"/>
  <c r="R39" i="21"/>
  <c r="Q37" i="21"/>
  <c r="Q36" i="21"/>
  <c r="R37" i="21"/>
  <c r="Q35" i="21"/>
  <c r="Q34" i="21"/>
  <c r="R35" i="21"/>
  <c r="Q33" i="21"/>
  <c r="Q32" i="21"/>
  <c r="R33" i="21"/>
  <c r="Q31" i="21"/>
  <c r="Q30" i="21"/>
  <c r="R31" i="21"/>
  <c r="Q29" i="21"/>
  <c r="Q28" i="21"/>
  <c r="R29" i="21"/>
  <c r="Q27" i="21"/>
  <c r="Q26" i="21"/>
  <c r="R27" i="21"/>
  <c r="Q25" i="21"/>
  <c r="Q24" i="21"/>
  <c r="R25" i="21"/>
  <c r="Q23" i="21"/>
  <c r="Q22" i="21"/>
  <c r="R23" i="21"/>
  <c r="Q21" i="21"/>
  <c r="Q20" i="21"/>
  <c r="R21" i="21"/>
  <c r="Q19" i="21"/>
  <c r="Q18" i="21"/>
  <c r="R19" i="21"/>
  <c r="Q17" i="21"/>
  <c r="Q16" i="21"/>
  <c r="R17" i="21"/>
  <c r="Q15" i="21"/>
  <c r="Q14" i="21"/>
  <c r="R15" i="21"/>
  <c r="Q13" i="21"/>
  <c r="Q12" i="21"/>
  <c r="R13" i="21"/>
  <c r="Q11" i="21"/>
  <c r="Q10" i="21"/>
  <c r="R11" i="21"/>
  <c r="N10" i="21"/>
  <c r="O11" i="17"/>
  <c r="O12" i="17"/>
  <c r="O13" i="17"/>
  <c r="O14" i="17"/>
  <c r="O15" i="17"/>
  <c r="O16" i="17"/>
  <c r="O17" i="17"/>
  <c r="O18" i="17"/>
  <c r="O19" i="17"/>
  <c r="O20" i="17"/>
  <c r="O21" i="17"/>
  <c r="O22" i="17"/>
  <c r="O23" i="17"/>
  <c r="O24" i="17"/>
  <c r="O25" i="17"/>
  <c r="O26" i="17"/>
  <c r="O27" i="17"/>
  <c r="O28" i="17"/>
  <c r="O29" i="17"/>
  <c r="O30" i="17"/>
  <c r="S30" i="17"/>
  <c r="U30" i="17"/>
  <c r="V30" i="17"/>
  <c r="P30" i="17"/>
  <c r="R30" i="17"/>
  <c r="S29" i="17"/>
  <c r="U29" i="17"/>
  <c r="V29" i="17"/>
  <c r="P29" i="17"/>
  <c r="R29" i="17"/>
  <c r="S28" i="17"/>
  <c r="U28" i="17"/>
  <c r="V28" i="17"/>
  <c r="P28" i="17"/>
  <c r="R28" i="17"/>
  <c r="S27" i="17"/>
  <c r="U27" i="17"/>
  <c r="V27" i="17"/>
  <c r="P27" i="17"/>
  <c r="R27" i="17"/>
  <c r="S26" i="17"/>
  <c r="U26" i="17"/>
  <c r="V26" i="17"/>
  <c r="P26" i="17"/>
  <c r="R26" i="17"/>
  <c r="S25" i="17"/>
  <c r="U25" i="17"/>
  <c r="V25" i="17"/>
  <c r="P25" i="17"/>
  <c r="R25" i="17"/>
  <c r="S24" i="17"/>
  <c r="U24" i="17"/>
  <c r="V24" i="17"/>
  <c r="P24" i="17"/>
  <c r="R24" i="17"/>
  <c r="S23" i="17"/>
  <c r="U23" i="17"/>
  <c r="V23" i="17"/>
  <c r="P23" i="17"/>
  <c r="R23" i="17"/>
  <c r="S22" i="17"/>
  <c r="U22" i="17"/>
  <c r="V22" i="17"/>
  <c r="P22" i="17"/>
  <c r="R22" i="17"/>
  <c r="S21" i="17"/>
  <c r="U21" i="17"/>
  <c r="V21" i="17"/>
  <c r="P21" i="17"/>
  <c r="R21" i="17"/>
  <c r="S20" i="17"/>
  <c r="U20" i="17"/>
  <c r="V20" i="17"/>
  <c r="P20" i="17"/>
  <c r="R20" i="17"/>
  <c r="S19" i="17"/>
  <c r="U19" i="17"/>
  <c r="V19" i="17"/>
  <c r="P19" i="17"/>
  <c r="R19" i="17"/>
  <c r="S18" i="17"/>
  <c r="U18" i="17"/>
  <c r="V18" i="17"/>
  <c r="P18" i="17"/>
  <c r="R18" i="17"/>
  <c r="S17" i="17"/>
  <c r="U17" i="17"/>
  <c r="V17" i="17"/>
  <c r="P17" i="17"/>
  <c r="R17" i="17"/>
  <c r="S16" i="17"/>
  <c r="U16" i="17"/>
  <c r="V16" i="17"/>
  <c r="P16" i="17"/>
  <c r="R16" i="17"/>
  <c r="S15" i="17"/>
  <c r="U15" i="17"/>
  <c r="V15" i="17"/>
  <c r="P15" i="17"/>
  <c r="R15" i="17"/>
  <c r="S14" i="17"/>
  <c r="U14" i="17"/>
  <c r="V14" i="17"/>
  <c r="P14" i="17"/>
  <c r="R14" i="17"/>
  <c r="S13" i="17"/>
  <c r="U13" i="17"/>
  <c r="V13" i="17"/>
  <c r="P13" i="17"/>
  <c r="R13" i="17"/>
  <c r="S12" i="17"/>
  <c r="U12" i="17"/>
  <c r="V12" i="17"/>
  <c r="P12" i="17"/>
  <c r="R12" i="17"/>
  <c r="S11" i="17"/>
  <c r="U11" i="17"/>
  <c r="V11" i="17"/>
  <c r="P11" i="17"/>
  <c r="R11" i="17"/>
  <c r="U10" i="17"/>
  <c r="R10" i="17"/>
  <c r="M10" i="16"/>
  <c r="M11" i="16"/>
  <c r="M12" i="16"/>
  <c r="M13" i="16"/>
  <c r="M14" i="16"/>
  <c r="M15" i="16"/>
  <c r="M16" i="16"/>
  <c r="M17" i="16"/>
  <c r="M18" i="16"/>
  <c r="M19" i="16"/>
  <c r="N19" i="16"/>
  <c r="N18" i="16"/>
  <c r="N17" i="16"/>
  <c r="N16" i="16"/>
  <c r="N15" i="16"/>
  <c r="N14" i="16"/>
  <c r="N13" i="16"/>
  <c r="N12" i="16"/>
  <c r="N11" i="16"/>
  <c r="N10" i="16"/>
  <c r="M13" i="15"/>
  <c r="M14" i="15"/>
  <c r="M15" i="15"/>
  <c r="M16" i="15"/>
  <c r="M17" i="15"/>
  <c r="M18" i="15"/>
  <c r="M19" i="15"/>
  <c r="M20" i="15"/>
  <c r="M21" i="15"/>
  <c r="M22" i="15"/>
  <c r="M23" i="15"/>
  <c r="M24" i="15"/>
  <c r="M25" i="15"/>
  <c r="M26" i="15"/>
  <c r="N26" i="15"/>
  <c r="N25" i="15"/>
  <c r="N24" i="15"/>
  <c r="N23" i="15"/>
  <c r="N22" i="15"/>
  <c r="N21" i="15"/>
  <c r="N20" i="15"/>
  <c r="N19" i="15"/>
  <c r="N18" i="15"/>
  <c r="N17" i="15"/>
  <c r="N16" i="15"/>
  <c r="N15" i="15"/>
  <c r="N14" i="15"/>
  <c r="N13" i="15"/>
  <c r="N12" i="15"/>
  <c r="M12" i="14"/>
  <c r="M13" i="14"/>
  <c r="M14" i="14"/>
  <c r="M15" i="14"/>
  <c r="M16" i="14"/>
  <c r="M17" i="14"/>
  <c r="M18" i="14"/>
  <c r="M19" i="14"/>
  <c r="M20" i="14"/>
  <c r="M21" i="14"/>
  <c r="M22" i="14"/>
  <c r="M23" i="14"/>
  <c r="M24" i="14"/>
  <c r="M25" i="14"/>
  <c r="M26" i="14"/>
  <c r="N26" i="14"/>
  <c r="P12" i="14"/>
  <c r="P13" i="14"/>
  <c r="P14" i="14"/>
  <c r="P15" i="14"/>
  <c r="P16" i="14"/>
  <c r="P17" i="14"/>
  <c r="P18" i="14"/>
  <c r="P19" i="14"/>
  <c r="P20" i="14"/>
  <c r="P21" i="14"/>
  <c r="P22" i="14"/>
  <c r="P23" i="14"/>
  <c r="P24" i="14"/>
  <c r="P25" i="14"/>
  <c r="P26" i="14"/>
  <c r="Q26" i="14"/>
  <c r="T26" i="14"/>
  <c r="S12" i="14"/>
  <c r="S13" i="14"/>
  <c r="S14" i="14"/>
  <c r="S15" i="14"/>
  <c r="S16" i="14"/>
  <c r="S17" i="14"/>
  <c r="S18" i="14"/>
  <c r="S19" i="14"/>
  <c r="S20" i="14"/>
  <c r="S21" i="14"/>
  <c r="S22" i="14"/>
  <c r="S23" i="14"/>
  <c r="S24" i="14"/>
  <c r="S25" i="14"/>
  <c r="S26" i="14"/>
  <c r="N25" i="14"/>
  <c r="Q25" i="14"/>
  <c r="T25" i="14"/>
  <c r="N24" i="14"/>
  <c r="Q24" i="14"/>
  <c r="T24" i="14"/>
  <c r="N23" i="14"/>
  <c r="Q23" i="14"/>
  <c r="T23" i="14"/>
  <c r="N22" i="14"/>
  <c r="Q22" i="14"/>
  <c r="T22" i="14"/>
  <c r="N21" i="14"/>
  <c r="Q21" i="14"/>
  <c r="T21" i="14"/>
  <c r="N20" i="14"/>
  <c r="Q20" i="14"/>
  <c r="T20" i="14"/>
  <c r="N19" i="14"/>
  <c r="Q19" i="14"/>
  <c r="T19" i="14"/>
  <c r="N18" i="14"/>
  <c r="Q18" i="14"/>
  <c r="T18" i="14"/>
  <c r="N17" i="14"/>
  <c r="Q17" i="14"/>
  <c r="T17" i="14"/>
  <c r="N16" i="14"/>
  <c r="Q16" i="14"/>
  <c r="T16" i="14"/>
  <c r="N15" i="14"/>
  <c r="Q15" i="14"/>
  <c r="T15" i="14"/>
  <c r="N14" i="14"/>
  <c r="Q14" i="14"/>
  <c r="T14" i="14"/>
  <c r="N13" i="14"/>
  <c r="Q13" i="14"/>
  <c r="T13" i="14"/>
  <c r="N12" i="14"/>
  <c r="Q12" i="14"/>
  <c r="T12" i="14"/>
  <c r="M12" i="11"/>
  <c r="M13" i="11"/>
  <c r="M14" i="11"/>
  <c r="M15" i="11"/>
  <c r="M16" i="11"/>
  <c r="M17" i="11"/>
  <c r="M18" i="11"/>
  <c r="M19" i="11"/>
  <c r="M20" i="11"/>
  <c r="M21" i="11"/>
  <c r="M22" i="11"/>
  <c r="M23" i="11"/>
  <c r="M24" i="11"/>
  <c r="M25" i="11"/>
  <c r="M26" i="11"/>
  <c r="N26" i="11"/>
  <c r="N25" i="11"/>
  <c r="N24" i="11"/>
  <c r="N23" i="11"/>
  <c r="N22" i="11"/>
  <c r="N21" i="11"/>
  <c r="N20" i="11"/>
  <c r="N19" i="11"/>
  <c r="N18" i="11"/>
  <c r="N17" i="11"/>
  <c r="N16" i="11"/>
  <c r="N15" i="11"/>
  <c r="N14" i="11"/>
  <c r="N13" i="11"/>
  <c r="N12" i="11"/>
  <c r="N11" i="11"/>
  <c r="O11" i="10"/>
  <c r="O7" i="10"/>
  <c r="J22" i="9"/>
  <c r="L17" i="9"/>
  <c r="K17" i="9"/>
  <c r="J17" i="9"/>
  <c r="P12" i="9"/>
  <c r="N15" i="8"/>
  <c r="N16" i="8"/>
  <c r="N17" i="8"/>
  <c r="N18" i="8"/>
  <c r="N19" i="8"/>
  <c r="N20" i="8"/>
  <c r="N21" i="8"/>
  <c r="N22" i="8"/>
  <c r="N23" i="8"/>
  <c r="O23" i="8"/>
  <c r="O22" i="8"/>
  <c r="O21" i="8"/>
  <c r="O20" i="8"/>
  <c r="O19" i="8"/>
  <c r="O18" i="8"/>
  <c r="O17" i="8"/>
  <c r="O16" i="8"/>
  <c r="O15" i="8"/>
  <c r="O14" i="8"/>
  <c r="M11" i="7"/>
  <c r="N11" i="7"/>
  <c r="P11" i="7"/>
  <c r="Q11" i="7"/>
  <c r="S11" i="7"/>
  <c r="T11" i="7"/>
  <c r="M12" i="7"/>
  <c r="N12" i="7"/>
  <c r="P12" i="7"/>
  <c r="Q12" i="7"/>
  <c r="S12" i="7"/>
  <c r="T12" i="7"/>
  <c r="M13" i="7"/>
  <c r="N13" i="7"/>
  <c r="P13" i="7"/>
  <c r="Q13" i="7"/>
  <c r="S13" i="7"/>
  <c r="T13" i="7"/>
  <c r="M14" i="7"/>
  <c r="N14" i="7"/>
  <c r="P14" i="7"/>
  <c r="Q14" i="7"/>
  <c r="S14" i="7"/>
  <c r="T14" i="7"/>
  <c r="M15" i="7"/>
  <c r="N15" i="7"/>
  <c r="P15" i="7"/>
  <c r="Q15" i="7"/>
  <c r="S15" i="7"/>
  <c r="T15" i="7"/>
  <c r="M16" i="7"/>
  <c r="N16" i="7"/>
  <c r="P16" i="7"/>
  <c r="Q16" i="7"/>
  <c r="S16" i="7"/>
  <c r="T16" i="7"/>
  <c r="M17" i="7"/>
  <c r="N17" i="7"/>
  <c r="P17" i="7"/>
  <c r="Q17" i="7"/>
  <c r="S17" i="7"/>
  <c r="T17" i="7"/>
  <c r="M18" i="7"/>
  <c r="N18" i="7"/>
  <c r="P18" i="7"/>
  <c r="Q18" i="7"/>
  <c r="S18" i="7"/>
  <c r="T18" i="7"/>
  <c r="M19" i="7"/>
  <c r="N19" i="7"/>
  <c r="P19" i="7"/>
  <c r="Q19" i="7"/>
  <c r="S19" i="7"/>
  <c r="T19" i="7"/>
  <c r="M20" i="7"/>
  <c r="N20" i="7"/>
  <c r="P20" i="7"/>
  <c r="Q20" i="7"/>
  <c r="S20" i="7"/>
  <c r="T20" i="7"/>
  <c r="M21" i="7"/>
  <c r="N21" i="7"/>
  <c r="P21" i="7"/>
  <c r="Q21" i="7"/>
  <c r="S21" i="7"/>
  <c r="T21" i="7"/>
  <c r="M22" i="7"/>
  <c r="N22" i="7"/>
  <c r="P22" i="7"/>
  <c r="Q22" i="7"/>
  <c r="S22" i="7"/>
  <c r="T22" i="7"/>
  <c r="M23" i="7"/>
  <c r="N23" i="7"/>
  <c r="P23" i="7"/>
  <c r="Q23" i="7"/>
  <c r="S23" i="7"/>
  <c r="T23" i="7"/>
  <c r="M24" i="7"/>
  <c r="N24" i="7"/>
  <c r="P24" i="7"/>
  <c r="Q24" i="7"/>
  <c r="S24" i="7"/>
  <c r="T24" i="7"/>
  <c r="M25" i="7"/>
  <c r="N25" i="7"/>
  <c r="P25" i="7"/>
  <c r="Q25" i="7"/>
  <c r="S25" i="7"/>
  <c r="T25" i="7"/>
  <c r="M26" i="7"/>
  <c r="N26" i="7"/>
  <c r="P26" i="7"/>
  <c r="Q26" i="7"/>
  <c r="S26" i="7"/>
  <c r="T26" i="7"/>
  <c r="N15" i="4"/>
  <c r="N16" i="4"/>
  <c r="N17" i="4"/>
  <c r="Q15" i="4"/>
  <c r="R15" i="4"/>
  <c r="O15" i="4"/>
  <c r="T15" i="4"/>
  <c r="Q14" i="4"/>
  <c r="T14" i="4"/>
  <c r="R14" i="4"/>
  <c r="O14" i="4"/>
  <c r="U14" i="4"/>
  <c r="U15" i="4"/>
  <c r="O17" i="4"/>
  <c r="N18" i="4"/>
  <c r="Q17" i="4"/>
  <c r="R17" i="4"/>
  <c r="O16" i="4"/>
  <c r="Q16" i="4"/>
  <c r="R16" i="4"/>
  <c r="N19" i="4"/>
  <c r="Q18" i="4"/>
  <c r="R18" i="4"/>
  <c r="O18" i="4"/>
  <c r="T18" i="4"/>
  <c r="U16" i="4"/>
  <c r="T17" i="4"/>
  <c r="T16" i="4"/>
  <c r="U17" i="4"/>
  <c r="U18" i="4"/>
  <c r="O19" i="4"/>
  <c r="N20" i="4"/>
  <c r="Q19" i="4"/>
  <c r="R19" i="4"/>
  <c r="N21" i="4"/>
  <c r="Q20" i="4"/>
  <c r="R20" i="4"/>
  <c r="O20" i="4"/>
  <c r="T19" i="4"/>
  <c r="U19" i="4"/>
  <c r="U20" i="4"/>
  <c r="T20" i="4"/>
  <c r="O21" i="4"/>
  <c r="N22" i="4"/>
  <c r="Q21" i="4"/>
  <c r="R21" i="4"/>
  <c r="T21" i="4"/>
  <c r="U21" i="4"/>
  <c r="N23" i="4"/>
  <c r="Q22" i="4"/>
  <c r="R22" i="4"/>
  <c r="O22" i="4"/>
  <c r="U22" i="4"/>
  <c r="O23" i="4"/>
  <c r="Q23" i="4"/>
  <c r="R23" i="4"/>
  <c r="U23" i="4"/>
  <c r="T23" i="4"/>
  <c r="T22" i="4"/>
</calcChain>
</file>

<file path=xl/sharedStrings.xml><?xml version="1.0" encoding="utf-8"?>
<sst xmlns="http://schemas.openxmlformats.org/spreadsheetml/2006/main" count="380" uniqueCount="245">
  <si>
    <t>WHAT IF…?</t>
  </si>
  <si>
    <t>Dimes</t>
  </si>
  <si>
    <t>Quarters</t>
  </si>
  <si>
    <t>Total</t>
  </si>
  <si>
    <t>Suppose Briley has 10 coins in quarters and dimes and has a total of $1.45. How many of each coin does she have?</t>
  </si>
  <si>
    <t>John received change worth $13. He received 10 more dimes than nickels and 22 more quarters than dimes. How many coins of each did he receive?</t>
  </si>
  <si>
    <t>Value</t>
  </si>
  <si>
    <t>Total $</t>
  </si>
  <si>
    <t>Number of Coins</t>
  </si>
  <si>
    <t>Data</t>
  </si>
  <si>
    <t>Number</t>
  </si>
  <si>
    <t>Solution</t>
  </si>
  <si>
    <t>Feedback or questions about this lab? Contact us and send us your thoughts, we'd love to hear from you!</t>
  </si>
  <si>
    <t>What If Math - Sustainable Learning © 2016</t>
  </si>
  <si>
    <t>Input</t>
  </si>
  <si>
    <t>Output</t>
  </si>
  <si>
    <t xml:space="preserve">Input </t>
  </si>
  <si>
    <t>What if we start with a bigger problem? Can you solve it in a similar way?</t>
  </si>
  <si>
    <t>Has anyone ever asked you to solve a puzzle problem like this one?  Here you will create a neat way to solve this puzzle,and others like it.</t>
  </si>
  <si>
    <t>Start by picturing the problem.  Can you guess how many of the coins will be dimes? quarters? Can you tell if there be an even or odd number of dimes or quarters?</t>
  </si>
  <si>
    <t>Coin Problems</t>
  </si>
  <si>
    <t>Coin Values</t>
  </si>
  <si>
    <r>
      <rPr>
        <b/>
        <sz val="10"/>
        <color theme="1"/>
        <rFont val="Arial"/>
        <family val="2"/>
      </rPr>
      <t xml:space="preserve">Define: </t>
    </r>
    <r>
      <rPr>
        <sz val="10"/>
        <color theme="1"/>
        <rFont val="Arial"/>
        <family val="2"/>
      </rPr>
      <t xml:space="preserve">You will start with a small </t>
    </r>
    <r>
      <rPr>
        <b/>
        <sz val="10"/>
        <color theme="1"/>
        <rFont val="Arial"/>
        <family val="2"/>
      </rPr>
      <t>Data</t>
    </r>
    <r>
      <rPr>
        <sz val="10"/>
        <color theme="1"/>
        <rFont val="Arial"/>
        <family val="2"/>
      </rPr>
      <t xml:space="preserve"> table for the information in the puzzle. Can you fill in the 3 missing values?</t>
    </r>
  </si>
  <si>
    <t>If you start with 1 dime, how many quarters will you have?  What will your total be? Complete the 1st row of the tables, creating rules to calculate the amounts. Does this solve the puzzle?</t>
  </si>
  <si>
    <t>What if you had 2 dimes?  3?  …  Complete the tables to display all the possiblities, and look for the solution to the puzzle.  Do you see it?</t>
  </si>
  <si>
    <r>
      <rPr>
        <b/>
        <sz val="10"/>
        <color theme="1"/>
        <rFont val="Arial"/>
        <family val="2"/>
      </rPr>
      <t>Model:</t>
    </r>
    <r>
      <rPr>
        <sz val="10"/>
        <color theme="1"/>
        <rFont val="Arial"/>
        <family val="2"/>
      </rPr>
      <t xml:space="preserve"> Now you will set up some </t>
    </r>
    <r>
      <rPr>
        <b/>
        <sz val="10"/>
        <color theme="1"/>
        <rFont val="Arial"/>
        <family val="2"/>
      </rPr>
      <t>Solution</t>
    </r>
    <r>
      <rPr>
        <sz val="10"/>
        <color theme="1"/>
        <rFont val="Arial"/>
        <family val="2"/>
      </rPr>
      <t xml:space="preserve"> tables. These tables will be functions, each will output a value based on how many coins you you input.  Be sure to use the cells in the Data table in your formulas.</t>
    </r>
  </si>
  <si>
    <r>
      <rPr>
        <b/>
        <sz val="10"/>
        <color theme="1"/>
        <rFont val="Arial"/>
        <family val="2"/>
      </rPr>
      <t>Iterate:</t>
    </r>
    <r>
      <rPr>
        <sz val="10"/>
        <color theme="1"/>
        <rFont val="Arial"/>
        <family val="2"/>
      </rPr>
      <t xml:space="preserve"> Create and solve your own puzzle by changing the parameters in the Data table.  The Solution tables should recalculate for your new puzzle .  Did it work?  You may need to revise some of your formulas.</t>
    </r>
  </si>
  <si>
    <t>Digital Age Problem Solving</t>
  </si>
  <si>
    <t>What if George left 2 hours later than Martha, where will they meet? How would you change your model to solve this problem? Think about both your table and your equation. Try this model on other motion problems you can think of.</t>
  </si>
  <si>
    <t>16t + 7t=229</t>
  </si>
  <si>
    <t>Equation</t>
  </si>
  <si>
    <r>
      <rPr>
        <b/>
        <sz val="10"/>
        <color theme="1"/>
        <rFont val="Arial"/>
        <family val="2"/>
      </rPr>
      <t>The Equation</t>
    </r>
    <r>
      <rPr>
        <sz val="10"/>
        <color theme="1"/>
        <rFont val="Arial"/>
        <family val="2"/>
      </rPr>
      <t xml:space="preserve">: Write the equation as a rule and insert your answer for </t>
    </r>
    <r>
      <rPr>
        <b/>
        <sz val="10"/>
        <color theme="1"/>
        <rFont val="Arial"/>
        <family val="2"/>
      </rPr>
      <t>t.</t>
    </r>
    <r>
      <rPr>
        <sz val="10"/>
        <color theme="1"/>
        <rFont val="Arial"/>
        <family val="2"/>
      </rPr>
      <t xml:space="preserve"> Was your answer correct?</t>
    </r>
  </si>
  <si>
    <t>Make a graph to help you visualize the solution. I recommend using a stacked bar graph. Note which axis is the input and which the output.</t>
  </si>
  <si>
    <t>How would you change the model to find the answer to a more exact value?</t>
  </si>
  <si>
    <r>
      <rPr>
        <b/>
        <sz val="10"/>
        <color theme="1"/>
        <rFont val="Arial"/>
        <family val="2"/>
      </rPr>
      <t>Iterate:</t>
    </r>
    <r>
      <rPr>
        <sz val="10"/>
        <color theme="1"/>
        <rFont val="Arial"/>
        <family val="2"/>
      </rPr>
      <t xml:space="preserve"> Does this model always work? What if George and Martha are going at the same rate of speed? Where will they meet? What if George is going 3 times as fast as Martha? </t>
    </r>
  </si>
  <si>
    <r>
      <rPr>
        <b/>
        <sz val="10"/>
        <color theme="1"/>
        <rFont val="Arial"/>
        <family val="2"/>
      </rPr>
      <t xml:space="preserve">Model: </t>
    </r>
    <r>
      <rPr>
        <sz val="10"/>
        <color theme="1"/>
        <rFont val="Arial"/>
        <family val="2"/>
      </rPr>
      <t>Finally, since they are going at the same time even though they are going in opposite directions, we can add the distances they have each travelled. Complete the Total Distance column to display how far both have travelled. How will you know when you get the right answer? This column should help you answer this question.</t>
    </r>
  </si>
  <si>
    <r>
      <t xml:space="preserve">Output: </t>
    </r>
    <r>
      <rPr>
        <sz val="10"/>
        <color theme="1"/>
        <rFont val="Arial"/>
        <family val="2"/>
      </rPr>
      <t>Complete the output (</t>
    </r>
    <r>
      <rPr>
        <b/>
        <sz val="10"/>
        <color theme="1"/>
        <rFont val="Arial"/>
        <family val="2"/>
      </rPr>
      <t>g(t)</t>
    </r>
    <r>
      <rPr>
        <sz val="10"/>
        <color theme="1"/>
        <rFont val="Arial"/>
        <family val="2"/>
      </rPr>
      <t xml:space="preserve"> and </t>
    </r>
    <r>
      <rPr>
        <b/>
        <sz val="10"/>
        <color theme="1"/>
        <rFont val="Arial"/>
        <family val="2"/>
      </rPr>
      <t>m(t)</t>
    </r>
    <r>
      <rPr>
        <sz val="10"/>
        <color theme="1"/>
        <rFont val="Arial"/>
        <family val="2"/>
      </rPr>
      <t xml:space="preserve">) columns to represent the dependent variable distances travelled.   </t>
    </r>
  </si>
  <si>
    <r>
      <rPr>
        <b/>
        <sz val="10"/>
        <color theme="1"/>
        <rFont val="Arial"/>
        <family val="2"/>
      </rPr>
      <t>Input:</t>
    </r>
    <r>
      <rPr>
        <sz val="10"/>
        <color theme="1"/>
        <rFont val="Arial"/>
        <family val="2"/>
      </rPr>
      <t xml:space="preserve"> Complete the input (</t>
    </r>
    <r>
      <rPr>
        <b/>
        <sz val="10"/>
        <color theme="1"/>
        <rFont val="Arial"/>
        <family val="2"/>
      </rPr>
      <t>t</t>
    </r>
    <r>
      <rPr>
        <sz val="10"/>
        <color theme="1"/>
        <rFont val="Arial"/>
        <family val="2"/>
      </rPr>
      <t xml:space="preserve">) columns to represent the  independent variable, time travelled. </t>
    </r>
  </si>
  <si>
    <r>
      <rPr>
        <b/>
        <sz val="12"/>
        <color theme="1"/>
        <rFont val="Calibri"/>
        <family val="2"/>
      </rPr>
      <t>Δ</t>
    </r>
    <r>
      <rPr>
        <b/>
        <sz val="12"/>
        <color theme="1"/>
        <rFont val="Arial"/>
        <family val="2"/>
      </rPr>
      <t xml:space="preserve">t </t>
    </r>
  </si>
  <si>
    <r>
      <rPr>
        <b/>
        <sz val="10"/>
        <color theme="1"/>
        <rFont val="Arial"/>
        <family val="2"/>
      </rPr>
      <t xml:space="preserve">Define: </t>
    </r>
    <r>
      <rPr>
        <sz val="10"/>
        <color theme="1"/>
        <rFont val="Arial"/>
        <family val="2"/>
      </rPr>
      <t>We start as usual by defining a small table to hold the initial quantities and the rates and another small table to setup your input (Time) with a starting time and an increment of time.</t>
    </r>
  </si>
  <si>
    <r>
      <t>t</t>
    </r>
    <r>
      <rPr>
        <b/>
        <vertAlign val="subscript"/>
        <sz val="12"/>
        <color theme="1"/>
        <rFont val="Arial"/>
        <family val="2"/>
      </rPr>
      <t xml:space="preserve">0 </t>
    </r>
  </si>
  <si>
    <t>time (hours)</t>
  </si>
  <si>
    <t>Martha</t>
  </si>
  <si>
    <t>George</t>
  </si>
  <si>
    <r>
      <rPr>
        <b/>
        <sz val="10"/>
        <color theme="1"/>
        <rFont val="Arial"/>
        <family val="2"/>
      </rPr>
      <t>Visualize</t>
    </r>
    <r>
      <rPr>
        <sz val="10"/>
        <color theme="1"/>
        <rFont val="Arial"/>
        <family val="2"/>
      </rPr>
      <t xml:space="preserve"> the distances George and Martha travel by the hour as functions, </t>
    </r>
    <r>
      <rPr>
        <b/>
        <sz val="10"/>
        <color theme="1"/>
        <rFont val="Arial"/>
        <family val="2"/>
      </rPr>
      <t>g(t)</t>
    </r>
    <r>
      <rPr>
        <sz val="10"/>
        <color theme="1"/>
        <rFont val="Arial"/>
        <family val="2"/>
      </rPr>
      <t xml:space="preserve"> for George, </t>
    </r>
    <r>
      <rPr>
        <b/>
        <sz val="10"/>
        <color theme="1"/>
        <rFont val="Arial"/>
        <family val="2"/>
      </rPr>
      <t>m(t)</t>
    </r>
    <r>
      <rPr>
        <sz val="10"/>
        <color theme="1"/>
        <rFont val="Arial"/>
        <family val="2"/>
      </rPr>
      <t xml:space="preserve"> for Martha, using both a table and a graph. </t>
    </r>
    <r>
      <rPr>
        <i/>
        <sz val="10"/>
        <color theme="1"/>
        <rFont val="Arial"/>
        <family val="2"/>
      </rPr>
      <t>Since they are distance-time functions, the tables would show the distances George and Martha would have traveled every hour. We will use a stacked bar graph to represent the distances they travel.</t>
    </r>
  </si>
  <si>
    <t>Rates in miles/hour</t>
  </si>
  <si>
    <t>d(t)</t>
  </si>
  <si>
    <t>t</t>
  </si>
  <si>
    <t>m(t)</t>
  </si>
  <si>
    <t>g(t)</t>
  </si>
  <si>
    <t>Total Distance</t>
  </si>
  <si>
    <t>Washington</t>
  </si>
  <si>
    <t>New York</t>
  </si>
  <si>
    <t>Distance from New York</t>
  </si>
  <si>
    <t>Rate or motion problems are standard problems on math tests. They are easy to do if you think of them functionally and visually. We call our version of these problems George and Martha problems. Here is one example. There are a variety of others, change the rules slightly to solve them as well.</t>
  </si>
  <si>
    <t>George is in New York and Martha is in Washington. They leave at the same time and follow the same road to meet each other on the way. The distance between New York and Washington is 229 miles. George has a fast horse and averages 16 miles/hr. Martha has a slow carriage and averages 7 miles/hr. How far will George have gone when they meet?</t>
  </si>
  <si>
    <t>Motion Problems</t>
  </si>
  <si>
    <t>Introducing Spreadsheets</t>
  </si>
  <si>
    <r>
      <t xml:space="preserve">Spreadsheets are amazing tools built on a few very simple principles and tools that we introduce to you here. You can't break your computer by playing with a spreadsheet, so have fun, experiment, and if you get lost use </t>
    </r>
    <r>
      <rPr>
        <u/>
        <sz val="11"/>
        <color rgb="FF215967"/>
        <rFont val="Helvetica"/>
      </rPr>
      <t>Undo</t>
    </r>
    <r>
      <rPr>
        <sz val="11"/>
        <color rgb="FF215967"/>
        <rFont val="Helvetica"/>
      </rPr>
      <t xml:space="preserve"> or just start over.</t>
    </r>
  </si>
  <si>
    <r>
      <t xml:space="preserve">This is a spreadsheet. It is a function machine with </t>
    </r>
    <r>
      <rPr>
        <b/>
        <u/>
        <sz val="11"/>
        <color theme="1"/>
        <rFont val="Arial"/>
        <family val="2"/>
      </rPr>
      <t>inputs,</t>
    </r>
    <r>
      <rPr>
        <b/>
        <sz val="11"/>
        <color theme="1"/>
        <rFont val="Arial"/>
        <family val="2"/>
      </rPr>
      <t xml:space="preserve"> </t>
    </r>
    <r>
      <rPr>
        <b/>
        <u/>
        <sz val="11"/>
        <color theme="1"/>
        <rFont val="Arial"/>
        <family val="2"/>
      </rPr>
      <t>outputs,</t>
    </r>
    <r>
      <rPr>
        <b/>
        <sz val="11"/>
        <color theme="1"/>
        <rFont val="Arial"/>
        <family val="2"/>
      </rPr>
      <t xml:space="preserve"> and </t>
    </r>
    <r>
      <rPr>
        <b/>
        <u/>
        <sz val="11"/>
        <color theme="1"/>
        <rFont val="Arial"/>
        <family val="2"/>
      </rPr>
      <t>rules</t>
    </r>
    <r>
      <rPr>
        <b/>
        <sz val="11"/>
        <color theme="1"/>
        <rFont val="Arial"/>
        <family val="2"/>
      </rPr>
      <t xml:space="preserve"> that change an input into a unique output. Function machines have great power to model our world.</t>
    </r>
  </si>
  <si>
    <r>
      <rPr>
        <i/>
        <sz val="10"/>
        <color theme="1"/>
        <rFont val="Helvetica"/>
      </rPr>
      <t xml:space="preserve">Spreadsheets are made of </t>
    </r>
    <r>
      <rPr>
        <b/>
        <i/>
        <sz val="10"/>
        <color theme="1"/>
        <rFont val="Helvetica"/>
      </rPr>
      <t xml:space="preserve">cells. </t>
    </r>
  </si>
  <si>
    <r>
      <rPr>
        <i/>
        <sz val="10"/>
        <color theme="1"/>
        <rFont val="Helvetica"/>
      </rPr>
      <t xml:space="preserve">Cells have a unique address given by its </t>
    </r>
    <r>
      <rPr>
        <b/>
        <i/>
        <sz val="10"/>
        <color theme="3" tint="0.39997558519241921"/>
        <rFont val="Helvetica"/>
      </rPr>
      <t>column</t>
    </r>
    <r>
      <rPr>
        <b/>
        <i/>
        <sz val="10"/>
        <color theme="1"/>
        <rFont val="Helvetica"/>
      </rPr>
      <t xml:space="preserve"> letter</t>
    </r>
    <r>
      <rPr>
        <i/>
        <sz val="10"/>
        <color theme="1"/>
        <rFont val="Helvetica"/>
      </rPr>
      <t xml:space="preserve"> then its </t>
    </r>
    <r>
      <rPr>
        <b/>
        <i/>
        <sz val="10"/>
        <color rgb="FFFF0000"/>
        <rFont val="Helvetica"/>
      </rPr>
      <t>row</t>
    </r>
    <r>
      <rPr>
        <b/>
        <i/>
        <sz val="10"/>
        <color theme="1"/>
        <rFont val="Helvetica"/>
      </rPr>
      <t xml:space="preserve"> number</t>
    </r>
    <r>
      <rPr>
        <i/>
        <sz val="10"/>
        <color theme="1"/>
        <rFont val="Helvetica"/>
      </rPr>
      <t>.</t>
    </r>
  </si>
  <si>
    <t>The rows are labelled with letters and the columns are labelled with numbers. The cell address is the cell's column letter and row number in that order. Where is cell U8?</t>
  </si>
  <si>
    <r>
      <rPr>
        <b/>
        <sz val="14"/>
        <color theme="3" tint="0.39997558519241921"/>
        <rFont val="Helvetica"/>
      </rPr>
      <t>U</t>
    </r>
    <r>
      <rPr>
        <b/>
        <sz val="14"/>
        <color rgb="FFFF0000"/>
        <rFont val="Helvetica"/>
      </rPr>
      <t xml:space="preserve"> 8</t>
    </r>
  </si>
  <si>
    <r>
      <t xml:space="preserve">Change the values in </t>
    </r>
    <r>
      <rPr>
        <b/>
        <sz val="11"/>
        <color theme="5"/>
        <rFont val="Helvetica"/>
      </rPr>
      <t>L12</t>
    </r>
    <r>
      <rPr>
        <sz val="11"/>
        <color theme="1"/>
        <rFont val="Helvetica"/>
      </rPr>
      <t xml:space="preserve"> and </t>
    </r>
    <r>
      <rPr>
        <b/>
        <sz val="11"/>
        <color theme="8" tint="-0.249977111117893"/>
        <rFont val="Helvetica"/>
      </rPr>
      <t>M12.</t>
    </r>
    <r>
      <rPr>
        <sz val="11"/>
        <color theme="1"/>
        <rFont val="Helvetica"/>
      </rPr>
      <t xml:space="preserve"> What happens to the </t>
    </r>
    <r>
      <rPr>
        <u/>
        <sz val="11"/>
        <color theme="1"/>
        <rFont val="Helvetica"/>
      </rPr>
      <t>output?</t>
    </r>
    <r>
      <rPr>
        <sz val="11"/>
        <color theme="1"/>
        <rFont val="Helvetica"/>
      </rPr>
      <t xml:space="preserve"> What is its rule? Change its rule to change the output.</t>
    </r>
  </si>
  <si>
    <t>Input cells contain data.</t>
  </si>
  <si>
    <t xml:space="preserve">Inputs </t>
  </si>
  <si>
    <r>
      <t xml:space="preserve">Output cells contain rules. Rules start with </t>
    </r>
    <r>
      <rPr>
        <b/>
        <i/>
        <sz val="10"/>
        <color theme="1"/>
        <rFont val="Helvetica"/>
      </rPr>
      <t>=.</t>
    </r>
    <r>
      <rPr>
        <i/>
        <sz val="10"/>
        <color theme="1"/>
        <rFont val="Helvetica"/>
      </rPr>
      <t xml:space="preserve"> </t>
    </r>
    <r>
      <rPr>
        <b/>
        <i/>
        <sz val="10"/>
        <color theme="1"/>
        <rFont val="Helvetica"/>
      </rPr>
      <t xml:space="preserve">Double-click </t>
    </r>
    <r>
      <rPr>
        <i/>
        <sz val="10"/>
        <color theme="1"/>
        <rFont val="Helvetica"/>
      </rPr>
      <t>on a cell to see its rule.</t>
    </r>
  </si>
  <si>
    <r>
      <t xml:space="preserve">Copy and paste the </t>
    </r>
    <r>
      <rPr>
        <u/>
        <sz val="11"/>
        <color theme="1"/>
        <rFont val="Helvetica"/>
      </rPr>
      <t>output</t>
    </r>
    <r>
      <rPr>
        <sz val="11"/>
        <color theme="1"/>
        <rFont val="Helvetica"/>
      </rPr>
      <t xml:space="preserve"> in </t>
    </r>
    <r>
      <rPr>
        <b/>
        <sz val="11"/>
        <color theme="1"/>
        <rFont val="Helvetica"/>
      </rPr>
      <t>L17</t>
    </r>
    <r>
      <rPr>
        <sz val="11"/>
        <color theme="1"/>
        <rFont val="Helvetica"/>
      </rPr>
      <t xml:space="preserve"> across the table. Fill in the inputs and describe the rule. What does its graph look like?</t>
    </r>
  </si>
  <si>
    <t>+</t>
  </si>
  <si>
    <t>Then change the rule and copy it into all of the output cells. What happened to the graph?</t>
  </si>
  <si>
    <t xml:space="preserve">Output </t>
  </si>
  <si>
    <r>
      <t xml:space="preserve">What if we use a cell address to hold an input value? Copy the rule in cell </t>
    </r>
    <r>
      <rPr>
        <b/>
        <sz val="11"/>
        <color theme="1"/>
        <rFont val="Helvetica"/>
      </rPr>
      <t>J22</t>
    </r>
    <r>
      <rPr>
        <sz val="11"/>
        <color theme="1"/>
        <rFont val="Helvetica"/>
      </rPr>
      <t xml:space="preserve"> and paste it into the entire </t>
    </r>
    <r>
      <rPr>
        <u/>
        <sz val="11"/>
        <color theme="1"/>
        <rFont val="Helvetica"/>
      </rPr>
      <t>output</t>
    </r>
    <r>
      <rPr>
        <sz val="11"/>
        <color theme="1"/>
        <rFont val="Helvetica"/>
      </rPr>
      <t xml:space="preserve"> row. Then fill in the </t>
    </r>
    <r>
      <rPr>
        <u/>
        <sz val="11"/>
        <color theme="1"/>
        <rFont val="Helvetica"/>
      </rPr>
      <t>input</t>
    </r>
    <r>
      <rPr>
        <sz val="11"/>
        <color theme="1"/>
        <rFont val="Helvetica"/>
      </rPr>
      <t xml:space="preserve"> row. What does the graph look like? </t>
    </r>
    <r>
      <rPr>
        <i/>
        <sz val="10"/>
        <color theme="1"/>
        <rFont val="Helvetica"/>
      </rPr>
      <t>(* is the spreadsheet multiplication sign.)</t>
    </r>
  </si>
  <si>
    <t>*</t>
  </si>
  <si>
    <r>
      <t xml:space="preserve">Now change the value in the orange cell. What happens to the table and graph? What do you think the purpose of the </t>
    </r>
    <r>
      <rPr>
        <b/>
        <sz val="11"/>
        <color theme="1"/>
        <rFont val="Helvetica"/>
      </rPr>
      <t>$</t>
    </r>
    <r>
      <rPr>
        <sz val="11"/>
        <color theme="1"/>
        <rFont val="Helvetica"/>
      </rPr>
      <t xml:space="preserve"> in the address in the rule is? (No it doesn't stand for dollars.)</t>
    </r>
  </si>
  <si>
    <t>pay per hour</t>
  </si>
  <si>
    <r>
      <t>Build a table to calculate how much money you would make based on an hourly rate? You choose the hourly rate.</t>
    </r>
    <r>
      <rPr>
        <sz val="10"/>
        <color theme="1"/>
        <rFont val="Helvetica"/>
      </rPr>
      <t xml:space="preserve"> </t>
    </r>
    <r>
      <rPr>
        <i/>
        <sz val="10"/>
        <color theme="1"/>
        <rFont val="Helvetica"/>
      </rPr>
      <t>(Find the dollar sign in the spreadsheet formatting menu to automatically show dollars and cents.)</t>
    </r>
  </si>
  <si>
    <t>hours</t>
  </si>
  <si>
    <t>total pay</t>
  </si>
  <si>
    <t>What if</t>
  </si>
  <si>
    <t>What if you were paid time-and-a-half overtime for any hours you worked over 8 hours? Change the rule to calculate your total pay now.</t>
  </si>
  <si>
    <t>If you liked this lab, try:</t>
  </si>
  <si>
    <t>Addition Patterns</t>
  </si>
  <si>
    <t>Addressing</t>
  </si>
  <si>
    <t>Counting By</t>
  </si>
  <si>
    <t xml:space="preserve">What If Math - Sustainable Learning ©2016 </t>
  </si>
  <si>
    <t>INTRODUCTION</t>
  </si>
  <si>
    <t>Relative / Absolute Addressing</t>
  </si>
  <si>
    <t>There are two fundamental ways to refer to a cell in a spreadsheet. The difference between relative and absolute may seem confusing at first but, once understood, can unlock a wealth of functionality.</t>
  </si>
  <si>
    <t>Relative and absolute addressing come into play when a formula is moved, or copied and pasted somewhere else.</t>
  </si>
  <si>
    <r>
      <rPr>
        <i/>
        <sz val="10"/>
        <color theme="1"/>
        <rFont val="Helvetica"/>
      </rPr>
      <t xml:space="preserve">For example, let's look at a simple </t>
    </r>
    <r>
      <rPr>
        <b/>
        <i/>
        <sz val="10"/>
        <color theme="1"/>
        <rFont val="Helvetica"/>
      </rPr>
      <t>number line formula. Copy and paste O7 into the remaining orange boxes.</t>
    </r>
  </si>
  <si>
    <r>
      <rPr>
        <i/>
        <sz val="10"/>
        <color theme="1"/>
        <rFont val="Helvetica"/>
      </rPr>
      <t xml:space="preserve">You'll notice that the line was adding to itself. Instead of O7 adding 1 to N7, it was </t>
    </r>
    <r>
      <rPr>
        <b/>
        <i/>
        <sz val="10"/>
        <color theme="1"/>
        <rFont val="Helvetica"/>
      </rPr>
      <t>adding 1 to the cell to its left.</t>
    </r>
  </si>
  <si>
    <r>
      <rPr>
        <i/>
        <sz val="10"/>
        <color theme="1"/>
        <rFont val="Helvetica"/>
      </rPr>
      <t>Once you began to copy and paste that formula, the spreadsheet began to add 1 to each cell's left neighbor.</t>
    </r>
  </si>
  <si>
    <r>
      <t xml:space="preserve">Now let's see what this number line would look like with </t>
    </r>
    <r>
      <rPr>
        <b/>
        <sz val="10"/>
        <color theme="1"/>
        <rFont val="Helvetica"/>
      </rPr>
      <t>absolute addressing.</t>
    </r>
  </si>
  <si>
    <r>
      <rPr>
        <i/>
        <sz val="10"/>
        <color theme="1"/>
        <rFont val="Helvetica"/>
      </rPr>
      <t xml:space="preserve">Let's take the same number line, but instead of relative addressing, we will use </t>
    </r>
    <r>
      <rPr>
        <b/>
        <i/>
        <sz val="10"/>
        <color theme="1"/>
        <rFont val="Helvetica"/>
      </rPr>
      <t>absolute.</t>
    </r>
  </si>
  <si>
    <r>
      <rPr>
        <i/>
        <sz val="10"/>
        <color theme="1"/>
        <rFont val="Helvetica"/>
      </rPr>
      <t>What happened to the number line this time? What is different about the formula?</t>
    </r>
  </si>
  <si>
    <r>
      <t xml:space="preserve">Instead of referring to N11 by its name, we referred to it as </t>
    </r>
    <r>
      <rPr>
        <b/>
        <i/>
        <sz val="10"/>
        <color theme="1"/>
        <rFont val="Helvetica"/>
      </rPr>
      <t xml:space="preserve">$N$11. </t>
    </r>
  </si>
  <si>
    <r>
      <t xml:space="preserve">The dollar signed before the letter and number lock in the address. It's no longer </t>
    </r>
    <r>
      <rPr>
        <b/>
        <i/>
        <sz val="10"/>
        <color theme="1"/>
        <rFont val="Helvetica"/>
      </rPr>
      <t>"the cell to the left"</t>
    </r>
    <r>
      <rPr>
        <i/>
        <sz val="10"/>
        <color theme="1"/>
        <rFont val="Helvetica"/>
      </rPr>
      <t xml:space="preserve">, it's now </t>
    </r>
    <r>
      <rPr>
        <b/>
        <i/>
        <sz val="10"/>
        <color theme="1"/>
        <rFont val="Helvetica"/>
      </rPr>
      <t>"always N11"</t>
    </r>
  </si>
  <si>
    <r>
      <t xml:space="preserve">However, there is something we will call </t>
    </r>
    <r>
      <rPr>
        <b/>
        <sz val="10"/>
        <color theme="1"/>
        <rFont val="Helvetica"/>
      </rPr>
      <t xml:space="preserve">conditional addressing, </t>
    </r>
    <r>
      <rPr>
        <sz val="10"/>
        <color theme="1"/>
        <rFont val="Helvetica"/>
      </rPr>
      <t>which combines the capabilities of both relative and absolute.</t>
    </r>
  </si>
  <si>
    <r>
      <rPr>
        <i/>
        <sz val="10"/>
        <color theme="1"/>
        <rFont val="Helvetica"/>
      </rPr>
      <t>The best way to describe this is to create a miniature multiplication table.</t>
    </r>
  </si>
  <si>
    <r>
      <rPr>
        <i/>
        <sz val="10"/>
        <color theme="1"/>
        <rFont val="Helvetica"/>
      </rPr>
      <t xml:space="preserve">To program a formula to fill in this multiplication table here, we need to be able to </t>
    </r>
    <r>
      <rPr>
        <b/>
        <i/>
        <sz val="10"/>
        <color theme="1"/>
        <rFont val="Helvetica"/>
      </rPr>
      <t xml:space="preserve">lock columns </t>
    </r>
    <r>
      <rPr>
        <i/>
        <sz val="10"/>
        <color theme="1"/>
        <rFont val="Helvetica"/>
      </rPr>
      <t xml:space="preserve">and </t>
    </r>
    <r>
      <rPr>
        <b/>
        <i/>
        <sz val="10"/>
        <color theme="1"/>
        <rFont val="Helvetica"/>
      </rPr>
      <t xml:space="preserve">lock rows. </t>
    </r>
    <r>
      <rPr>
        <i/>
        <sz val="10"/>
        <color theme="1"/>
        <rFont val="Helvetica"/>
      </rPr>
      <t xml:space="preserve">We can do this by using the $ like we did last time. We can refer to cells as </t>
    </r>
    <r>
      <rPr>
        <b/>
        <i/>
        <sz val="10"/>
        <color theme="1"/>
        <rFont val="Helvetica"/>
      </rPr>
      <t xml:space="preserve">$A1 to lock the column A </t>
    </r>
    <r>
      <rPr>
        <i/>
        <sz val="10"/>
        <color theme="1"/>
        <rFont val="Helvetica"/>
      </rPr>
      <t xml:space="preserve">and keep the row relative to the cell we're wokring on, or </t>
    </r>
    <r>
      <rPr>
        <b/>
        <i/>
        <sz val="10"/>
        <color theme="1"/>
        <rFont val="Helvetica"/>
      </rPr>
      <t xml:space="preserve">A$1 to lock the row 1 </t>
    </r>
    <r>
      <rPr>
        <i/>
        <sz val="10"/>
        <color theme="1"/>
        <rFont val="Helvetica"/>
      </rPr>
      <t>and keep the column relative to the cell we're working on.</t>
    </r>
  </si>
  <si>
    <r>
      <rPr>
        <i/>
        <sz val="10"/>
        <color theme="1"/>
        <rFont val="Helvetica"/>
      </rPr>
      <t xml:space="preserve">For the first box to calculate 1*1, write the formula </t>
    </r>
    <r>
      <rPr>
        <b/>
        <i/>
        <sz val="10"/>
        <color theme="1"/>
        <rFont val="Helvetica"/>
      </rPr>
      <t xml:space="preserve">"=$N18*O$19". Notice how the N column (blue) is locked while the row 19 (orange) is locked. </t>
    </r>
  </si>
  <si>
    <r>
      <rPr>
        <i/>
        <sz val="10"/>
        <color theme="1"/>
        <rFont val="Helvetica"/>
      </rPr>
      <t xml:space="preserve">Copy and paste this formula into the remaining boxes. You'll see that quickly and easily we have created a multiplication table </t>
    </r>
    <r>
      <rPr>
        <b/>
        <i/>
        <sz val="10"/>
        <color theme="1"/>
        <rFont val="Helvetica"/>
      </rPr>
      <t>using both relative and absolute addressing.</t>
    </r>
  </si>
  <si>
    <r>
      <rPr>
        <i/>
        <sz val="10"/>
        <color theme="1"/>
        <rFont val="Helvetica"/>
      </rPr>
      <t xml:space="preserve">Notice how the bottom numbers are all on </t>
    </r>
    <r>
      <rPr>
        <b/>
        <i/>
        <sz val="10"/>
        <color theme="1"/>
        <rFont val="Helvetica"/>
      </rPr>
      <t>row 19</t>
    </r>
    <r>
      <rPr>
        <i/>
        <sz val="10"/>
        <color theme="1"/>
        <rFont val="Helvetica"/>
      </rPr>
      <t xml:space="preserve"> while the side numbers are in </t>
    </r>
    <r>
      <rPr>
        <b/>
        <i/>
        <sz val="10"/>
        <color theme="1"/>
        <rFont val="Helvetica"/>
      </rPr>
      <t>column N. This is important.</t>
    </r>
  </si>
  <si>
    <t>Being able to control relative and absolute addressing is important for What If Math labs. Keep this lesson accessible forany  future reference.</t>
  </si>
  <si>
    <t xml:space="preserve">What If Math - Sustainable Learning © 2015 </t>
  </si>
  <si>
    <t xml:space="preserve">George is in New York and Martha is in Washington. They leave at the same time and follow the same road to meet each other on the way. The distance between New York and Washington is 229 miles. George has a fast horse and averages 16 miles/hr. Martha has a slow carriage and averages 7 miles/hr. </t>
  </si>
  <si>
    <t xml:space="preserve">Suppose Briley has 10 coins in quarters and dimes. </t>
  </si>
  <si>
    <r>
      <rPr>
        <b/>
        <sz val="10"/>
        <color theme="1"/>
        <rFont val="Arial"/>
        <family val="2"/>
      </rPr>
      <t xml:space="preserve">Define: </t>
    </r>
    <r>
      <rPr>
        <sz val="10"/>
        <color theme="1"/>
        <rFont val="Arial"/>
        <family val="2"/>
      </rPr>
      <t xml:space="preserve">You will start with a small </t>
    </r>
    <r>
      <rPr>
        <b/>
        <sz val="10"/>
        <color theme="1"/>
        <rFont val="Arial"/>
        <family val="2"/>
      </rPr>
      <t>Data</t>
    </r>
    <r>
      <rPr>
        <sz val="10"/>
        <color theme="1"/>
        <rFont val="Arial"/>
        <family val="2"/>
      </rPr>
      <t xml:space="preserve"> table for the information in the puzzle. </t>
    </r>
  </si>
  <si>
    <r>
      <rPr>
        <b/>
        <sz val="10"/>
        <color theme="1"/>
        <rFont val="Arial"/>
        <family val="2"/>
      </rPr>
      <t xml:space="preserve">Visulaize: </t>
    </r>
    <r>
      <rPr>
        <sz val="10"/>
        <color theme="1"/>
        <rFont val="Arial"/>
        <family val="2"/>
      </rPr>
      <t xml:space="preserve">Start by picturing the problem.  </t>
    </r>
  </si>
  <si>
    <t>Mixture Problems</t>
  </si>
  <si>
    <t>So called Mixture problems are among the most seen and often the most confusing of the traditional word problems. But once again spreadsheets enable us to understand them and easily do them.</t>
  </si>
  <si>
    <t>Saline</t>
  </si>
  <si>
    <t>Start</t>
  </si>
  <si>
    <t>Delta</t>
  </si>
  <si>
    <t>Rate</t>
  </si>
  <si>
    <t>Salt</t>
  </si>
  <si>
    <t>?</t>
  </si>
  <si>
    <t>Mixture</t>
  </si>
  <si>
    <t>Work Problems</t>
  </si>
  <si>
    <t>Suppose Tom can paint the entire fence in twelve hours, and Huck takes eight hours. How long would it take the two of them together to paint the fence?</t>
  </si>
  <si>
    <t>This "Paint the Fence" problem is called a work problem. Work problems ask you to find out how long it would take two people to complete a job when they work at different rates. We create three functions, one for Tom, one for Huck, and one together. Each function has time as an input and work as the output.</t>
  </si>
  <si>
    <t>Rates</t>
  </si>
  <si>
    <t>Paint the Fence Problems</t>
  </si>
  <si>
    <t>Tom</t>
  </si>
  <si>
    <t>Huck</t>
  </si>
  <si>
    <t>Together</t>
  </si>
  <si>
    <t>Time</t>
  </si>
  <si>
    <t>Work</t>
  </si>
  <si>
    <t xml:space="preserve">Time </t>
  </si>
  <si>
    <r>
      <rPr>
        <b/>
        <sz val="10"/>
        <color theme="1"/>
        <rFont val="Arial"/>
        <family val="2"/>
      </rPr>
      <t>Visualize:</t>
    </r>
    <r>
      <rPr>
        <sz val="10"/>
        <color theme="1"/>
        <rFont val="Arial"/>
        <family val="2"/>
      </rPr>
      <t xml:space="preserve"> Picture Tom and Huck painting a fence.</t>
    </r>
  </si>
  <si>
    <r>
      <rPr>
        <b/>
        <sz val="10"/>
        <color theme="1"/>
        <rFont val="Arial"/>
        <family val="2"/>
      </rPr>
      <t xml:space="preserve">Organize: </t>
    </r>
    <r>
      <rPr>
        <sz val="10"/>
        <color theme="1"/>
        <rFont val="Arial"/>
        <family val="2"/>
      </rPr>
      <t>Create a table for your data. If a painter can paint an entire fence in 12 hours, how much will she paint per hour?</t>
    </r>
  </si>
  <si>
    <r>
      <rPr>
        <b/>
        <sz val="10"/>
        <color theme="1"/>
        <rFont val="Arial"/>
        <family val="2"/>
      </rPr>
      <t>Model:</t>
    </r>
    <r>
      <rPr>
        <sz val="10"/>
        <color theme="1"/>
        <rFont val="Arial"/>
        <family val="2"/>
      </rPr>
      <t xml:space="preserve"> Then setup a "work" table. First, define the input (the independent variable). Time is generally the input in work problems. Make Tom the first function. How much work will he do in each hour? </t>
    </r>
  </si>
  <si>
    <t>2a</t>
  </si>
  <si>
    <t>Function 2, make a rule to show how much work Huck will do in each hour.</t>
  </si>
  <si>
    <t>2b</t>
  </si>
  <si>
    <r>
      <rPr>
        <b/>
        <sz val="10"/>
        <color theme="1"/>
        <rFont val="Arial"/>
        <family val="2"/>
      </rPr>
      <t>Together:</t>
    </r>
    <r>
      <rPr>
        <sz val="10"/>
        <color theme="1"/>
        <rFont val="Arial"/>
        <family val="2"/>
      </rPr>
      <t xml:space="preserve"> Finally, if the painters are working together how long will it take them to paint the whole fence? What rule would you expect to use in this function? Does it work?</t>
    </r>
  </si>
  <si>
    <t>If you now graph these 3 linear functions. How does the graph of the painters working together relate to their individual graphs? Where do you find the answer?</t>
  </si>
  <si>
    <r>
      <rPr>
        <b/>
        <sz val="10"/>
        <color theme="1"/>
        <rFont val="Arial"/>
        <family val="2"/>
      </rPr>
      <t>Iterate:</t>
    </r>
    <r>
      <rPr>
        <sz val="10"/>
        <color theme="1"/>
        <rFont val="Arial"/>
        <family val="2"/>
      </rPr>
      <t xml:space="preserve"> What if both Tom and Huck paint at the same rate, how long will it take them to finish the fence? What if Tom is twice as fast as Huck? What if both painters paint at the same rate, how long will it take them to finish the fence?</t>
    </r>
  </si>
  <si>
    <t>What if you added a 3rd painter to the mix who could paint a fence by himself in 10 hours. How long would it take all three painters to paint the fence? What's your guess? What did you find?</t>
  </si>
  <si>
    <t xml:space="preserve">What If Math - Sustainablearning © 2016 </t>
  </si>
  <si>
    <r>
      <rPr>
        <b/>
        <sz val="10"/>
        <color theme="1"/>
        <rFont val="Arial"/>
        <family val="2"/>
      </rPr>
      <t xml:space="preserve">Organize: </t>
    </r>
    <r>
      <rPr>
        <sz val="10"/>
        <color theme="1"/>
        <rFont val="Arial"/>
        <family val="2"/>
      </rPr>
      <t>Create a table for your data. If a painter can paint an entire fence in 12 hours, how much the painter paint per hour?</t>
    </r>
  </si>
  <si>
    <t>rate/hour</t>
  </si>
  <si>
    <t xml:space="preserve">Suppose Tom can paint an entire fence in twelve hours, and Huck takes eight hours. </t>
  </si>
  <si>
    <t xml:space="preserve">How much salt is in a bucket of 15% saline solution.       </t>
  </si>
  <si>
    <r>
      <rPr>
        <b/>
        <sz val="10"/>
        <color theme="1"/>
        <rFont val="Arial"/>
        <family val="2"/>
      </rPr>
      <t>15% Solution</t>
    </r>
    <r>
      <rPr>
        <sz val="10"/>
        <color theme="1"/>
        <rFont val="Arial"/>
        <family val="2"/>
      </rPr>
      <t xml:space="preserve"> -- Mixture problems</t>
    </r>
    <r>
      <rPr>
        <b/>
        <sz val="10"/>
        <color theme="1"/>
        <rFont val="Arial"/>
        <family val="2"/>
      </rPr>
      <t xml:space="preserve"> </t>
    </r>
    <r>
      <rPr>
        <sz val="10"/>
        <color theme="1"/>
        <rFont val="Arial"/>
        <family val="2"/>
      </rPr>
      <t>often come in two parts, which means we have to deal with two functions, to build our model. Build a table to show the concentration of salt in solutions of varying amounts.</t>
    </r>
  </si>
  <si>
    <t>Parameters</t>
  </si>
  <si>
    <t>Input (solution)</t>
  </si>
  <si>
    <r>
      <t xml:space="preserve">What if you had a </t>
    </r>
    <r>
      <rPr>
        <b/>
        <sz val="10"/>
        <color theme="1"/>
        <rFont val="Arial"/>
        <family val="2"/>
      </rPr>
      <t xml:space="preserve">10% Solution? 17% solution?  </t>
    </r>
    <r>
      <rPr>
        <sz val="10"/>
        <color theme="1"/>
        <rFont val="Arial"/>
        <family val="2"/>
      </rPr>
      <t xml:space="preserve"> Using the parameter tables, build a table to show the concentration of salt in solutions of varying concentrations and amounts.</t>
    </r>
  </si>
  <si>
    <t>Known as Word problems, Story Problems, or Application Problems, making sense of and solving these problems is challenge for many students and teachers.</t>
  </si>
  <si>
    <t>Peter Mili &amp; Art Bardige</t>
  </si>
  <si>
    <t>https://whatifmath.org/</t>
  </si>
  <si>
    <t>How many gallons of a 70% alcohol solution must be added to 30 gallons of a 10% alcohol solution in order to produce a new mixture, a 20% alcohol solution?</t>
  </si>
  <si>
    <t>So called Mixture problems are among the most popular and the most confusing of the traditional word problems. But once again spreadsheets and functional thinking enable us to understand and solve them. So approach the problem by looking to define your inputs and your outputs.</t>
  </si>
  <si>
    <t>Initial Values</t>
  </si>
  <si>
    <t>1.  f(g)</t>
  </si>
  <si>
    <t>2.  h(f(g))</t>
  </si>
  <si>
    <t>3. j(m)</t>
  </si>
  <si>
    <t>Adding Solution</t>
  </si>
  <si>
    <t>Original Solution</t>
  </si>
  <si>
    <t>Input (g)</t>
  </si>
  <si>
    <t>Output f(g)</t>
  </si>
  <si>
    <t>Input f(g)</t>
  </si>
  <si>
    <t>Output h(f(g))</t>
  </si>
  <si>
    <t>Gallons of Adding Solution</t>
  </si>
  <si>
    <t>Gallons of Mixture Solution</t>
  </si>
  <si>
    <t>Gallons of Alcohol in mixture</t>
  </si>
  <si>
    <t>% Alcohol in Mixture</t>
  </si>
  <si>
    <r>
      <rPr>
        <b/>
        <sz val="10"/>
        <color theme="1"/>
        <rFont val="Arial"/>
        <family val="2"/>
      </rPr>
      <t>Visualize:</t>
    </r>
    <r>
      <rPr>
        <sz val="10"/>
        <color theme="1"/>
        <rFont val="Arial"/>
        <family val="2"/>
      </rPr>
      <t xml:space="preserve"> Picture the action that is taking place. You are pouring one solution (the Original Solution) into another (the Adding Solution) to mix the two.</t>
    </r>
  </si>
  <si>
    <t>Gallons</t>
  </si>
  <si>
    <t>% Alcohol</t>
  </si>
  <si>
    <r>
      <rPr>
        <b/>
        <sz val="10"/>
        <color theme="1"/>
        <rFont val="Arial"/>
        <family val="2"/>
      </rPr>
      <t>Organize:</t>
    </r>
    <r>
      <rPr>
        <sz val="10"/>
        <color theme="1"/>
        <rFont val="Arial"/>
        <family val="2"/>
      </rPr>
      <t xml:space="preserve"> the data by building a table to contain the initial values of both the quantities and the ratios (in this case the percentages) that you are given.</t>
    </r>
  </si>
  <si>
    <t>Increment</t>
  </si>
  <si>
    <r>
      <rPr>
        <b/>
        <sz val="10"/>
        <color theme="1"/>
        <rFont val="Arial"/>
        <family val="2"/>
      </rPr>
      <t>Model:</t>
    </r>
    <r>
      <rPr>
        <sz val="10"/>
        <color theme="1"/>
        <rFont val="Arial"/>
        <family val="2"/>
      </rPr>
      <t xml:space="preserve"> Build a model one function at a time. The first function f(g) adds the Adding Solution to the Original Solution because we need to know the amount of the Mixture solution. Build its rule and table of values.</t>
    </r>
  </si>
  <si>
    <r>
      <t>The 2nd function is a function of the first function. It uses the output of the first function to find the number of gallons of alcohol in the Mixture. Construct its rule and fill in the table. I</t>
    </r>
    <r>
      <rPr>
        <i/>
        <sz val="10"/>
        <color theme="1"/>
        <rFont val="Arial"/>
        <family val="2"/>
      </rPr>
      <t>f you have trouble, look at what I did in the TE.</t>
    </r>
  </si>
  <si>
    <r>
      <t xml:space="preserve">The 3rd function uses the output of the 2nd to find the percentage of alcohol in the Mixture. </t>
    </r>
    <r>
      <rPr>
        <i/>
        <sz val="10"/>
        <color theme="1"/>
        <rFont val="Arial"/>
        <family val="2"/>
      </rPr>
      <t>Figure out the rule, again if you have trouble look at what I did.</t>
    </r>
  </si>
  <si>
    <r>
      <rPr>
        <b/>
        <sz val="10"/>
        <color theme="1"/>
        <rFont val="Arial"/>
        <family val="2"/>
      </rPr>
      <t>Iterate:</t>
    </r>
    <r>
      <rPr>
        <sz val="10"/>
        <color theme="1"/>
        <rFont val="Arial"/>
        <family val="2"/>
      </rPr>
      <t xml:space="preserve"> To find the answer construct the whole table by copying the rules you made for each function. Can you find the answer? It is in the 3rd table? How many gallons of Adding Solution does it take to make a 20% alcohol solution?</t>
    </r>
  </si>
  <si>
    <t>What if you graph the result? What is the shape of the graph? What shape did you expect? Is this a linear function? Is there something wrong with the graph, does it give you the right answer?</t>
  </si>
  <si>
    <t>At What If Math, we challenged ourselves to create lessons that encourage experimentation, exploration, cooperation, communication, and out-of-the-box thinking.</t>
  </si>
  <si>
    <t>Labs</t>
  </si>
  <si>
    <t>What if Math Labs are spreadsheet-based lessons. Each is designed to develop functional thinking and creative problem solving and functional thinking. As STEM lessons they approach learning as a science experiment which is the reason we call them Labs</t>
  </si>
  <si>
    <t>ATMNE 2017 Fall Conference</t>
  </si>
  <si>
    <t xml:space="preserve">Today we plan to bring you a unique, spreadsheet based problem solving strategy. You will leave with lessons presented in a spreadsheet lab format to take back to your classroom, along with an engaging pedagogy to help all your students become better problem solvers. </t>
  </si>
  <si>
    <r>
      <rPr>
        <b/>
        <sz val="10"/>
        <color theme="1"/>
        <rFont val="Arial"/>
        <family val="2"/>
      </rPr>
      <t>Visualize</t>
    </r>
    <r>
      <rPr>
        <sz val="10"/>
        <color theme="1"/>
        <rFont val="Arial"/>
        <family val="2"/>
      </rPr>
      <t xml:space="preserve"> the distances George and Martha travel by the hour as functions, </t>
    </r>
    <r>
      <rPr>
        <b/>
        <sz val="10"/>
        <color theme="1"/>
        <rFont val="Arial"/>
        <family val="2"/>
      </rPr>
      <t>g(t)</t>
    </r>
    <r>
      <rPr>
        <sz val="10"/>
        <color theme="1"/>
        <rFont val="Arial"/>
        <family val="2"/>
      </rPr>
      <t xml:space="preserve"> for George, </t>
    </r>
    <r>
      <rPr>
        <b/>
        <sz val="10"/>
        <color theme="1"/>
        <rFont val="Arial"/>
        <family val="2"/>
      </rPr>
      <t>m(t)</t>
    </r>
    <r>
      <rPr>
        <sz val="10"/>
        <color theme="1"/>
        <rFont val="Arial"/>
        <family val="2"/>
      </rPr>
      <t xml:space="preserve"> for Martha, using both a table and a graph.</t>
    </r>
  </si>
  <si>
    <r>
      <rPr>
        <b/>
        <sz val="10"/>
        <color theme="1"/>
        <rFont val="Arial"/>
        <family val="2"/>
      </rPr>
      <t>Input:</t>
    </r>
    <r>
      <rPr>
        <sz val="10"/>
        <color theme="1"/>
        <rFont val="Arial"/>
        <family val="2"/>
      </rPr>
      <t xml:space="preserve"> </t>
    </r>
  </si>
  <si>
    <r>
      <t xml:space="preserve">Output: </t>
    </r>
    <r>
      <rPr>
        <sz val="10"/>
        <color theme="1"/>
        <rFont val="Arial"/>
        <family val="2"/>
      </rPr>
      <t/>
    </r>
  </si>
  <si>
    <t>..</t>
  </si>
  <si>
    <t>An Interesting Series</t>
  </si>
  <si>
    <t>It is not hard to start doing this on a spreadsheet, but if you had to do it a large number of times you might get tired. So how would you set up tables and rules to repeat this for say a 1,000 times.</t>
  </si>
  <si>
    <t>Ordered Pairs</t>
  </si>
  <si>
    <t>Multiply by 4</t>
  </si>
  <si>
    <t>numerator</t>
  </si>
  <si>
    <t>x</t>
  </si>
  <si>
    <t>f(x)</t>
  </si>
  <si>
    <t>g(x)</t>
  </si>
  <si>
    <t>Pair Average</t>
  </si>
  <si>
    <r>
      <t>x</t>
    </r>
    <r>
      <rPr>
        <b/>
        <vertAlign val="subscript"/>
        <sz val="12"/>
        <color theme="1"/>
        <rFont val="Arial"/>
        <family val="2"/>
      </rPr>
      <t>0</t>
    </r>
  </si>
  <si>
    <t>Δx</t>
  </si>
  <si>
    <t>Remember to start by visualizing what you are trying to do.</t>
  </si>
  <si>
    <t>Then build a table for the parameters. What will be the constants in your calculations?</t>
  </si>
  <si>
    <t>Then begin to construct your function table. Use rules for everything you can. You do not want any fixed quantities that you have to change.</t>
  </si>
  <si>
    <t>Can you see the pattern? Did you notice that the numbers alternate between a smaller number and a larger number? Is your series converging? What number will it converge to?</t>
  </si>
  <si>
    <r>
      <t xml:space="preserve">Spreadsheets have a formula that generates </t>
    </r>
    <r>
      <rPr>
        <b/>
        <sz val="10"/>
        <color theme="1"/>
        <rFont val="Calibri"/>
        <family val="2"/>
      </rPr>
      <t>∏</t>
    </r>
    <r>
      <rPr>
        <sz val="10"/>
        <color theme="1"/>
        <rFont val="Arial"/>
        <family val="2"/>
      </rPr>
      <t>. How does the value of your iteration compare to it?</t>
    </r>
  </si>
  <si>
    <t>How can you tell if you are getting closer to the real value of the Interesting Number? How many decimal place will you be accurate to if you iterate this model a thousand times?</t>
  </si>
  <si>
    <t>This sequence requires calculus to develop and prove it. You can find out more in a number of places on the Web. I began my development by reading:</t>
  </si>
  <si>
    <t>Burn Math Class by Jason Wilkes</t>
  </si>
  <si>
    <t>Two Interesting Recursive Functions</t>
  </si>
  <si>
    <r>
      <t>x</t>
    </r>
    <r>
      <rPr>
        <vertAlign val="subscript"/>
        <sz val="20"/>
        <color theme="1"/>
        <rFont val="Calibri"/>
        <family val="2"/>
        <scheme val="minor"/>
      </rPr>
      <t>0</t>
    </r>
  </si>
  <si>
    <t>add 2 to your number, divide 1 by your result</t>
  </si>
  <si>
    <t>divide 1 by your number, subtract 2 from your  your result</t>
  </si>
  <si>
    <t>n</t>
  </si>
  <si>
    <r>
      <t>x</t>
    </r>
    <r>
      <rPr>
        <vertAlign val="subscript"/>
        <sz val="18"/>
        <color theme="1"/>
        <rFont val="Calibri"/>
        <family val="2"/>
        <scheme val="minor"/>
      </rPr>
      <t>n</t>
    </r>
  </si>
  <si>
    <t>Follow the rules below to create 2  functions based on the number patterns you create.</t>
  </si>
  <si>
    <t>Start with 3, add 2 to your number, divide 1 by your result.  Did you get 1/5, or 0.2?</t>
  </si>
  <si>
    <t>The next number is found by taking this result and repeat the same calulations. Did you get 5/11 or 0.454545… ?</t>
  </si>
  <si>
    <t>Using the table we started for you on the right, complete it for this function, using spreadsheet formulas to repeat the pattern.  Notice what happens after a while in the table and the graph?</t>
  </si>
  <si>
    <t>What if…</t>
  </si>
  <si>
    <r>
      <t xml:space="preserve">What if you change the number you start with? This number is called the </t>
    </r>
    <r>
      <rPr>
        <b/>
        <sz val="10"/>
        <color theme="1"/>
        <rFont val="Helvetica"/>
      </rPr>
      <t xml:space="preserve">seed.  </t>
    </r>
    <r>
      <rPr>
        <sz val="10"/>
        <color theme="1"/>
        <rFont val="Helvetica"/>
      </rPr>
      <t>Do you see the cell we incouded for the seed?  Try some different seed numbers. …</t>
    </r>
  </si>
  <si>
    <t>Series</t>
  </si>
  <si>
    <r>
      <rPr>
        <b/>
        <i/>
        <sz val="13"/>
        <color rgb="FF215967"/>
        <rFont val="Arial"/>
        <family val="2"/>
      </rPr>
      <t xml:space="preserve">What If </t>
    </r>
    <r>
      <rPr>
        <b/>
        <sz val="13"/>
        <color rgb="FF215967"/>
        <rFont val="Arial"/>
        <family val="2"/>
      </rPr>
      <t>you created a sequence of unit fractions with odd number denominators, then created a function to alternately add and subtract the terms.  This creates what is known as an alternating series? Using this series as the input for the function g(x) = 4x, see what happens.</t>
    </r>
  </si>
  <si>
    <t>Creating a recursive sequence or function on a spreadsheet can lead to some interesting patterns and results.   See how the number puzzles below lead to an Amazing new 'Quadrartic Formula'!</t>
  </si>
  <si>
    <t>See how a couple of recursive number patterns can lead you to  solve a quadratic equation without using the quadratic formula.</t>
  </si>
  <si>
    <r>
      <t>Do you see any relationship between these sequences and the quadratic equation 0=x</t>
    </r>
    <r>
      <rPr>
        <b/>
        <vertAlign val="superscript"/>
        <sz val="12"/>
        <color theme="1"/>
        <rFont val="Helvetica"/>
      </rPr>
      <t>2</t>
    </r>
    <r>
      <rPr>
        <b/>
        <sz val="12"/>
        <color theme="1"/>
        <rFont val="Helvetica"/>
      </rPr>
      <t>+2x-1 ?</t>
    </r>
  </si>
  <si>
    <t>Transistor count</t>
  </si>
  <si>
    <t>Date</t>
  </si>
  <si>
    <t xml:space="preserve">Intel Microprocessors  </t>
  </si>
  <si>
    <t>What If Math - Sustainable Learning © 2017</t>
  </si>
  <si>
    <t>What if you wanted your model to be a function to output the transistor count based on the year input  instead of the using previous year's count?  Can you create this function in the table to the right of the graph? Hint: It is an exponential function</t>
  </si>
  <si>
    <t>There is a prediction that the number transitors will soon equal or exceed the number of neurons in our brain. When would you predict this could happen?</t>
  </si>
  <si>
    <t>Create your own model model to predict the power of computers. You might want to use some of the original transistor data in the Microprocessor sheet.</t>
  </si>
  <si>
    <t>Moore's Law was amended by David House to predict a doubling of chip performance every year and a half. Was this model a better predictor?</t>
  </si>
  <si>
    <t>Originally Moore suggested that the doubling happened every year. Revise your function using the parameters to model this.  How does that model compare to the data?</t>
  </si>
  <si>
    <t>The table to the right of the graph has Intel's actual data. Copy and paste this table into the 2nd graph. How does your model compare to the real data?</t>
  </si>
  <si>
    <t>Continue the pattern in the table until this year, then copy and paste all the data into the graph. How does this graph compare to the previous one?</t>
  </si>
  <si>
    <t xml:space="preserve">Copy the values in the table and paste them into the 'Transistors' graph  This is the shape of a typical exponential function graph. Describe it? </t>
  </si>
  <si>
    <t>Trans</t>
  </si>
  <si>
    <r>
      <rPr>
        <b/>
        <sz val="12"/>
        <color theme="1"/>
        <rFont val="Calibri"/>
        <family val="2"/>
      </rPr>
      <t>Δ</t>
    </r>
    <r>
      <rPr>
        <b/>
        <sz val="10.8"/>
        <color theme="1"/>
        <rFont val="Arial"/>
        <family val="2"/>
      </rPr>
      <t>x</t>
    </r>
  </si>
  <si>
    <t>Transistors</t>
  </si>
  <si>
    <t>Year</t>
  </si>
  <si>
    <t xml:space="preserve">Create a table of values that shows transistor capacity every 2 years from 1975 to 1985 by doubling the output column. Use the parameter values and the columns provided.  </t>
  </si>
  <si>
    <t xml:space="preserve">Doubling or multiplying by 2 repeatedly is an example of exponential growth. What kind of rule or formula would describe this? What would its graph look like?  </t>
  </si>
  <si>
    <t xml:space="preserve">In 1975 Gordon Moore a founder of Intel predicted that microprocessors would double in capability (number of transistors) every two years. Was Moore right? Can you come up with a model that will better predict the future?
</t>
  </si>
  <si>
    <t>Moore's Law</t>
  </si>
  <si>
    <t xml:space="preserve">In 1975 Gordon Moore a founder of Intel predicted that microprocessors would double in capability (number of transistors) every two years. 
</t>
  </si>
  <si>
    <t xml:space="preserve">Using the 2nd table,  build a 2nd function, based on this rule: start with 3, divide 1 by your number, subtract 2 from your  your result.  You should get -1 2/3 or -1.666... for your first result.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</si>
</sst>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 ???/???"/>
    <numFmt numFmtId="165" formatCode="0.000000"/>
    <numFmt numFmtId="166" formatCode="0.0000000000"/>
    <numFmt numFmtId="167" formatCode="0.00000000000"/>
    <numFmt numFmtId="168" formatCode="0.000000000"/>
    <numFmt numFmtId="169" formatCode="#,##0_ ;[Red]\-#,##0\ "/>
    <numFmt numFmtId="170" formatCode="_(* #,##0_);_(* \(#,##0\);_(* &quot;-&quot;??_);_(@_)"/>
  </numFmts>
  <fonts count="12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Arial"/>
      <family val="2"/>
    </font>
    <font>
      <sz val="22"/>
      <color theme="1"/>
      <name val="Arial"/>
      <family val="2"/>
    </font>
    <font>
      <b/>
      <sz val="14"/>
      <color theme="1"/>
      <name val="Arial"/>
      <family val="2"/>
    </font>
    <font>
      <sz val="11"/>
      <color theme="1"/>
      <name val="Arial"/>
      <family val="2"/>
    </font>
    <font>
      <b/>
      <sz val="11"/>
      <color theme="1"/>
      <name val="Arial"/>
      <family val="2"/>
    </font>
    <font>
      <sz val="12"/>
      <color rgb="FF000000"/>
      <name val="Arial"/>
      <family val="2"/>
    </font>
    <font>
      <sz val="11"/>
      <color theme="1"/>
      <name val="Calibri"/>
      <family val="2"/>
      <scheme val="minor"/>
    </font>
    <font>
      <b/>
      <sz val="12"/>
      <color rgb="FF215967"/>
      <name val="Arial"/>
      <family val="2"/>
    </font>
    <font>
      <sz val="10"/>
      <color theme="1"/>
      <name val="Arial"/>
      <family val="2"/>
    </font>
    <font>
      <sz val="12"/>
      <color theme="0"/>
      <name val="Arial"/>
      <family val="2"/>
    </font>
    <font>
      <b/>
      <i/>
      <sz val="16"/>
      <color theme="0"/>
      <name val="Arial"/>
      <family val="2"/>
    </font>
    <font>
      <sz val="11"/>
      <color theme="0"/>
      <name val="Arial"/>
      <family val="2"/>
    </font>
    <font>
      <sz val="11"/>
      <color rgb="FF333333"/>
      <name val="Arial"/>
      <family val="2"/>
    </font>
    <font>
      <b/>
      <sz val="10"/>
      <color theme="1"/>
      <name val="Arial"/>
      <family val="2"/>
    </font>
    <font>
      <b/>
      <sz val="11"/>
      <color rgb="FF333333"/>
      <name val="Arial"/>
      <family val="2"/>
    </font>
    <font>
      <b/>
      <sz val="11"/>
      <color rgb="FF000000"/>
      <name val="Arial"/>
      <family val="2"/>
    </font>
    <font>
      <sz val="11"/>
      <color rgb="FF767676"/>
      <name val="Arial"/>
      <family val="2"/>
    </font>
    <font>
      <b/>
      <sz val="10"/>
      <color rgb="FF333333"/>
      <name val="Arial"/>
      <family val="2"/>
    </font>
    <font>
      <b/>
      <sz val="9"/>
      <color theme="1"/>
      <name val="Arial"/>
      <family val="2"/>
    </font>
    <font>
      <sz val="10"/>
      <color rgb="FF333333"/>
      <name val="Arial"/>
      <family val="2"/>
    </font>
    <font>
      <u/>
      <sz val="12"/>
      <color theme="10"/>
      <name val="Calibri"/>
      <family val="2"/>
      <scheme val="minor"/>
    </font>
    <font>
      <sz val="12"/>
      <color theme="10"/>
      <name val="Arial"/>
      <family val="2"/>
    </font>
    <font>
      <i/>
      <sz val="9"/>
      <color rgb="FF000000"/>
      <name val="Helvetica"/>
    </font>
    <font>
      <b/>
      <sz val="10"/>
      <color rgb="FF215967"/>
      <name val="Arial"/>
      <family val="2"/>
    </font>
    <font>
      <b/>
      <i/>
      <sz val="10"/>
      <color theme="1"/>
      <name val="Arial"/>
      <family val="2"/>
    </font>
    <font>
      <b/>
      <sz val="12"/>
      <color theme="1"/>
      <name val="Arial"/>
      <family val="2"/>
    </font>
    <font>
      <b/>
      <sz val="12"/>
      <color rgb="FF333333"/>
      <name val="Arial"/>
      <family val="2"/>
    </font>
    <font>
      <b/>
      <sz val="12"/>
      <color theme="1"/>
      <name val="Calibri"/>
      <family val="2"/>
    </font>
    <font>
      <b/>
      <vertAlign val="subscript"/>
      <sz val="12"/>
      <color theme="1"/>
      <name val="Arial"/>
      <family val="2"/>
    </font>
    <font>
      <i/>
      <sz val="10"/>
      <color theme="1"/>
      <name val="Arial"/>
      <family val="2"/>
    </font>
    <font>
      <sz val="12"/>
      <color theme="1"/>
      <name val="Helvetica"/>
    </font>
    <font>
      <sz val="18"/>
      <color theme="1"/>
      <name val="Helvetica"/>
    </font>
    <font>
      <sz val="22"/>
      <color theme="1"/>
      <name val="Helvetica"/>
    </font>
    <font>
      <sz val="11"/>
      <color rgb="FF215967"/>
      <name val="Helvetica"/>
    </font>
    <font>
      <u/>
      <sz val="11"/>
      <color rgb="FF215967"/>
      <name val="Helvetica"/>
    </font>
    <font>
      <sz val="12"/>
      <color rgb="FF215967"/>
      <name val="Helvetica"/>
    </font>
    <font>
      <b/>
      <u/>
      <sz val="11"/>
      <color theme="1"/>
      <name val="Arial"/>
      <family val="2"/>
    </font>
    <font>
      <sz val="12"/>
      <color theme="8" tint="-0.499984740745262"/>
      <name val="Helvetica"/>
    </font>
    <font>
      <b/>
      <i/>
      <sz val="10"/>
      <color theme="1"/>
      <name val="Helvetica"/>
    </font>
    <font>
      <i/>
      <sz val="10"/>
      <color theme="1"/>
      <name val="Helvetica"/>
    </font>
    <font>
      <b/>
      <i/>
      <sz val="10"/>
      <color theme="3" tint="0.39997558519241921"/>
      <name val="Helvetica"/>
    </font>
    <font>
      <b/>
      <i/>
      <sz val="10"/>
      <color rgb="FFFF0000"/>
      <name val="Helvetica"/>
    </font>
    <font>
      <sz val="11"/>
      <color theme="1"/>
      <name val="Helvetica"/>
    </font>
    <font>
      <b/>
      <sz val="14"/>
      <color rgb="FFFF0000"/>
      <name val="Helvetica"/>
    </font>
    <font>
      <b/>
      <sz val="14"/>
      <color theme="3" tint="0.39997558519241921"/>
      <name val="Helvetica"/>
    </font>
    <font>
      <b/>
      <sz val="12"/>
      <color theme="1"/>
      <name val="Helvetica"/>
    </font>
    <font>
      <b/>
      <sz val="11"/>
      <color theme="5"/>
      <name val="Helvetica"/>
    </font>
    <font>
      <b/>
      <sz val="11"/>
      <color theme="8" tint="-0.249977111117893"/>
      <name val="Helvetica"/>
    </font>
    <font>
      <u/>
      <sz val="11"/>
      <color theme="1"/>
      <name val="Helvetica"/>
    </font>
    <font>
      <b/>
      <i/>
      <sz val="12"/>
      <color theme="1"/>
      <name val="Helvetica"/>
    </font>
    <font>
      <b/>
      <sz val="14"/>
      <color theme="5"/>
      <name val="Helvetica"/>
    </font>
    <font>
      <b/>
      <sz val="14"/>
      <color theme="8" tint="-0.249977111117893"/>
      <name val="Helvetica"/>
    </font>
    <font>
      <b/>
      <sz val="14"/>
      <color theme="7"/>
      <name val="Helvetica"/>
    </font>
    <font>
      <b/>
      <sz val="11"/>
      <color theme="1"/>
      <name val="Helvetica"/>
    </font>
    <font>
      <b/>
      <sz val="18"/>
      <name val="Helvetica"/>
    </font>
    <font>
      <sz val="10"/>
      <color theme="1"/>
      <name val="Helvetica"/>
    </font>
    <font>
      <sz val="12"/>
      <color theme="3" tint="-0.249977111117893"/>
      <name val="Helvetica"/>
    </font>
    <font>
      <b/>
      <sz val="12"/>
      <color theme="7"/>
      <name val="Helvetica"/>
    </font>
    <font>
      <b/>
      <i/>
      <sz val="16"/>
      <color theme="1"/>
      <name val="Helvetica"/>
    </font>
    <font>
      <b/>
      <sz val="22"/>
      <name val="Helvetica"/>
    </font>
    <font>
      <b/>
      <sz val="14"/>
      <color theme="1"/>
      <name val="Helvetica"/>
    </font>
    <font>
      <sz val="14"/>
      <color theme="1"/>
      <name val="Helvetica"/>
    </font>
    <font>
      <b/>
      <sz val="12"/>
      <color theme="5"/>
      <name val="Helvetica"/>
    </font>
    <font>
      <b/>
      <sz val="14"/>
      <color theme="3"/>
      <name val="Helvetica"/>
    </font>
    <font>
      <b/>
      <i/>
      <sz val="14"/>
      <color theme="0"/>
      <name val="Helvetica"/>
    </font>
    <font>
      <i/>
      <sz val="9"/>
      <color theme="1"/>
      <name val="Helvetica"/>
    </font>
    <font>
      <b/>
      <sz val="8"/>
      <color theme="0"/>
      <name val="Helvetica"/>
    </font>
    <font>
      <b/>
      <sz val="10"/>
      <color theme="1"/>
      <name val="Helvetica"/>
    </font>
    <font>
      <i/>
      <sz val="12"/>
      <color theme="1"/>
      <name val="Helvetica"/>
    </font>
    <font>
      <b/>
      <sz val="14"/>
      <color theme="3" tint="-0.249977111117893"/>
      <name val="Helvetica"/>
    </font>
    <font>
      <b/>
      <sz val="12"/>
      <color theme="3" tint="-0.249977111117893"/>
      <name val="Helvetica"/>
    </font>
    <font>
      <b/>
      <sz val="20"/>
      <color theme="1"/>
      <name val="Helvetica"/>
    </font>
    <font>
      <b/>
      <sz val="14"/>
      <color rgb="FF00B050"/>
      <name val="Helvetica"/>
    </font>
    <font>
      <i/>
      <sz val="9"/>
      <color theme="1"/>
      <name val="Arial"/>
      <family val="2"/>
    </font>
    <font>
      <b/>
      <sz val="11"/>
      <color rgb="FF215967"/>
      <name val="Arial"/>
      <family val="2"/>
    </font>
    <font>
      <b/>
      <sz val="9"/>
      <color rgb="FF000000"/>
      <name val="Arial"/>
      <family val="2"/>
    </font>
    <font>
      <sz val="9"/>
      <color rgb="FF333333"/>
      <name val="Arial"/>
      <family val="2"/>
    </font>
    <font>
      <b/>
      <sz val="8"/>
      <color theme="5"/>
      <name val="Arial"/>
      <family val="2"/>
    </font>
    <font>
      <b/>
      <sz val="11"/>
      <color theme="5"/>
      <name val="Arial"/>
      <family val="2"/>
    </font>
    <font>
      <b/>
      <sz val="8"/>
      <color rgb="FFF9F9F9"/>
      <name val="Arial"/>
      <family val="2"/>
    </font>
    <font>
      <i/>
      <sz val="8"/>
      <color rgb="FFF9F9F9"/>
      <name val="Arial"/>
      <family val="2"/>
    </font>
    <font>
      <u/>
      <sz val="18"/>
      <color theme="10"/>
      <name val="Calibri"/>
      <family val="2"/>
      <scheme val="minor"/>
    </font>
    <font>
      <sz val="18"/>
      <color theme="1"/>
      <name val="Arial"/>
      <family val="2"/>
    </font>
    <font>
      <b/>
      <i/>
      <sz val="12"/>
      <color theme="1"/>
      <name val="Arial"/>
      <family val="2"/>
    </font>
    <font>
      <b/>
      <sz val="13"/>
      <color rgb="FF215967"/>
      <name val="Arial"/>
      <family val="2"/>
    </font>
    <font>
      <b/>
      <i/>
      <sz val="13"/>
      <color rgb="FF215967"/>
      <name val="Arial"/>
      <family val="2"/>
    </font>
    <font>
      <b/>
      <sz val="12"/>
      <color rgb="FF000000"/>
      <name val="Arial"/>
      <family val="2"/>
    </font>
    <font>
      <b/>
      <sz val="14"/>
      <name val="Arial"/>
      <family val="2"/>
    </font>
    <font>
      <b/>
      <sz val="10"/>
      <color theme="1"/>
      <name val="Calibri"/>
      <family val="2"/>
    </font>
    <font>
      <b/>
      <i/>
      <sz val="16"/>
      <color rgb="FF000000"/>
      <name val="Arial"/>
      <family val="2"/>
    </font>
    <font>
      <b/>
      <sz val="14"/>
      <color rgb="FF000000"/>
      <name val="Arial"/>
      <family val="2"/>
    </font>
    <font>
      <sz val="16"/>
      <color rgb="FF215967"/>
      <name val="Helvetica"/>
    </font>
    <font>
      <sz val="16"/>
      <color theme="1"/>
      <name val="Calibri"/>
      <family val="2"/>
      <scheme val="minor"/>
    </font>
    <font>
      <b/>
      <sz val="12"/>
      <color theme="1"/>
      <name val="Calibri"/>
      <family val="2"/>
      <scheme val="minor"/>
    </font>
    <font>
      <sz val="24"/>
      <color theme="1"/>
      <name val="Calibri"/>
      <family val="2"/>
      <scheme val="minor"/>
    </font>
    <font>
      <b/>
      <vertAlign val="superscript"/>
      <sz val="12"/>
      <color theme="1"/>
      <name val="Helvetica"/>
    </font>
    <font>
      <sz val="11"/>
      <name val="Helvetica"/>
    </font>
    <font>
      <sz val="20"/>
      <color theme="1"/>
      <name val="Calibri"/>
      <family val="2"/>
      <scheme val="minor"/>
    </font>
    <font>
      <vertAlign val="subscript"/>
      <sz val="20"/>
      <color theme="1"/>
      <name val="Calibri"/>
      <family val="2"/>
      <scheme val="minor"/>
    </font>
    <font>
      <sz val="14"/>
      <color theme="1"/>
      <name val="Calibri"/>
      <family val="2"/>
      <scheme val="minor"/>
    </font>
    <font>
      <sz val="10"/>
      <color theme="1"/>
      <name val="Calibri"/>
      <family val="2"/>
      <scheme val="minor"/>
    </font>
    <font>
      <sz val="18"/>
      <color theme="1"/>
      <name val="Calibri"/>
      <family val="2"/>
      <scheme val="minor"/>
    </font>
    <font>
      <b/>
      <sz val="11"/>
      <name val="Helvetica"/>
    </font>
    <font>
      <vertAlign val="subscript"/>
      <sz val="18"/>
      <color theme="1"/>
      <name val="Calibri"/>
      <family val="2"/>
      <scheme val="minor"/>
    </font>
    <font>
      <sz val="14"/>
      <color theme="0"/>
      <name val="Helvetica"/>
    </font>
    <font>
      <b/>
      <sz val="14"/>
      <color theme="0"/>
      <name val="Helvetica"/>
    </font>
    <font>
      <sz val="10"/>
      <name val="Helvetica"/>
    </font>
    <font>
      <b/>
      <sz val="10"/>
      <name val="Helvetica"/>
    </font>
    <font>
      <b/>
      <sz val="14"/>
      <color rgb="FF215967"/>
      <name val="Arial"/>
      <family val="2"/>
    </font>
    <font>
      <b/>
      <sz val="26"/>
      <color theme="1"/>
      <name val="Arial"/>
      <family val="2"/>
    </font>
    <font>
      <i/>
      <sz val="10"/>
      <color theme="1"/>
      <name val="Times"/>
    </font>
    <font>
      <b/>
      <sz val="10"/>
      <color rgb="FF000000"/>
      <name val="Arial"/>
      <family val="2"/>
    </font>
    <font>
      <b/>
      <sz val="10.8"/>
      <color theme="1"/>
      <name val="Arial"/>
      <family val="2"/>
    </font>
    <font>
      <b/>
      <sz val="12"/>
      <color rgb="FFFF0000"/>
      <name val="Arial"/>
      <family val="2"/>
    </font>
    <font>
      <sz val="14"/>
      <color theme="1"/>
      <name val="Arial"/>
      <family val="2"/>
    </font>
  </fonts>
  <fills count="33">
    <fill>
      <patternFill patternType="none"/>
    </fill>
    <fill>
      <patternFill patternType="gray125"/>
    </fill>
    <fill>
      <patternFill patternType="solid">
        <fgColor theme="8" tint="0.39997558519241921"/>
        <bgColor indexed="64"/>
      </patternFill>
    </fill>
    <fill>
      <patternFill patternType="solid">
        <fgColor theme="0" tint="-0.14999847407452621"/>
        <bgColor indexed="64"/>
      </patternFill>
    </fill>
    <fill>
      <patternFill patternType="solid">
        <fgColor rgb="FF5A9FB2"/>
        <bgColor indexed="64"/>
      </patternFill>
    </fill>
    <fill>
      <patternFill patternType="solid">
        <fgColor rgb="FFEEFCFF"/>
        <bgColor indexed="64"/>
      </patternFill>
    </fill>
    <fill>
      <patternFill patternType="solid">
        <fgColor theme="8" tint="0.59999389629810485"/>
        <bgColor indexed="64"/>
      </patternFill>
    </fill>
    <fill>
      <patternFill patternType="solid">
        <fgColor rgb="FFEEFCFF"/>
        <bgColor rgb="FF000000"/>
      </patternFill>
    </fill>
    <fill>
      <patternFill patternType="solid">
        <fgColor theme="5"/>
        <bgColor indexed="64"/>
      </patternFill>
    </fill>
    <fill>
      <patternFill patternType="solid">
        <fgColor theme="5"/>
        <bgColor rgb="FF000000"/>
      </patternFill>
    </fill>
    <fill>
      <patternFill patternType="solid">
        <fgColor rgb="FFD9D9D9"/>
        <bgColor rgb="FF000000"/>
      </patternFill>
    </fill>
    <fill>
      <patternFill patternType="solid">
        <fgColor theme="7"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rgb="FFE3FCFF"/>
        <bgColor indexed="64"/>
      </patternFill>
    </fill>
    <fill>
      <patternFill patternType="solid">
        <fgColor rgb="FFE7FCFF"/>
        <bgColor indexed="64"/>
      </patternFill>
    </fill>
    <fill>
      <patternFill patternType="solid">
        <fgColor rgb="FFFF0000"/>
        <bgColor indexed="64"/>
      </patternFill>
    </fill>
    <fill>
      <patternFill patternType="solid">
        <fgColor theme="5"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00B050"/>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E4DFEC"/>
        <bgColor indexed="64"/>
      </patternFill>
    </fill>
    <fill>
      <patternFill patternType="solid">
        <fgColor rgb="FFC00000"/>
        <bgColor indexed="64"/>
      </patternFill>
    </fill>
    <fill>
      <patternFill patternType="solid">
        <fgColor rgb="FFFFFFFF"/>
        <bgColor indexed="64"/>
      </patternFill>
    </fill>
  </fills>
  <borders count="93">
    <border>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dotted">
        <color rgb="FF3366FF"/>
      </left>
      <right style="dotted">
        <color rgb="FF3366FF"/>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rgb="FFAAD6E3"/>
      </left>
      <right/>
      <top style="thick">
        <color rgb="FFAAD6E3"/>
      </top>
      <bottom/>
      <diagonal/>
    </border>
    <border>
      <left/>
      <right/>
      <top style="thick">
        <color rgb="FFAAD6E3"/>
      </top>
      <bottom/>
      <diagonal/>
    </border>
    <border>
      <left/>
      <right style="thick">
        <color rgb="FFAAD6E3"/>
      </right>
      <top style="thick">
        <color rgb="FFAAD6E3"/>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dotted">
        <color rgb="FFFF0000"/>
      </top>
      <bottom style="dotted">
        <color rgb="FFFF0000"/>
      </bottom>
      <diagonal/>
    </border>
    <border>
      <left style="thick">
        <color rgb="FFAAD6E3"/>
      </left>
      <right/>
      <top/>
      <bottom style="thick">
        <color rgb="FFAAD6E3"/>
      </bottom>
      <diagonal/>
    </border>
    <border>
      <left/>
      <right/>
      <top/>
      <bottom style="thick">
        <color rgb="FFAAD6E3"/>
      </bottom>
      <diagonal/>
    </border>
    <border>
      <left/>
      <right style="thick">
        <color rgb="FFAAD6E3"/>
      </right>
      <top/>
      <bottom style="thick">
        <color rgb="FFAAD6E3"/>
      </bottom>
      <diagonal/>
    </border>
    <border>
      <left style="dotted">
        <color rgb="FF3366FF"/>
      </left>
      <right style="dotted">
        <color rgb="FF3366FF"/>
      </right>
      <top style="dotted">
        <color rgb="FFFF0000"/>
      </top>
      <bottom style="dotted">
        <color rgb="FFFF0000"/>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theme="5" tint="0.59999389629810485"/>
      </left>
      <right/>
      <top style="thick">
        <color theme="5" tint="0.59999389629810485"/>
      </top>
      <bottom/>
      <diagonal/>
    </border>
    <border>
      <left/>
      <right/>
      <top style="thick">
        <color theme="5" tint="0.59999389629810485"/>
      </top>
      <bottom/>
      <diagonal/>
    </border>
    <border>
      <left/>
      <right style="thick">
        <color theme="5" tint="0.59999389629810485"/>
      </right>
      <top style="thick">
        <color theme="5" tint="0.59999389629810485"/>
      </top>
      <bottom/>
      <diagonal/>
    </border>
    <border>
      <left/>
      <right style="thick">
        <color theme="5" tint="0.59999389629810485"/>
      </right>
      <top/>
      <bottom/>
      <diagonal/>
    </border>
    <border>
      <left style="thick">
        <color theme="5" tint="0.59999389629810485"/>
      </left>
      <right/>
      <top/>
      <bottom style="thick">
        <color theme="5" tint="0.59999389629810485"/>
      </bottom>
      <diagonal/>
    </border>
    <border>
      <left/>
      <right/>
      <top/>
      <bottom style="thick">
        <color theme="5" tint="0.59999389629810485"/>
      </bottom>
      <diagonal/>
    </border>
    <border>
      <left/>
      <right style="thick">
        <color theme="5" tint="0.59999389629810485"/>
      </right>
      <top/>
      <bottom style="thick">
        <color theme="5" tint="0.59999389629810485"/>
      </bottom>
      <diagonal/>
    </border>
    <border>
      <left style="thick">
        <color theme="8" tint="0.39997558519241921"/>
      </left>
      <right style="dotted">
        <color theme="8" tint="0.39997558519241921"/>
      </right>
      <top style="thick">
        <color theme="8" tint="0.39997558519241921"/>
      </top>
      <bottom style="medium">
        <color theme="8" tint="0.39997558519241921"/>
      </bottom>
      <diagonal/>
    </border>
    <border>
      <left style="dotted">
        <color theme="8" tint="0.39997558519241921"/>
      </left>
      <right style="dotted">
        <color theme="8" tint="0.39997558519241921"/>
      </right>
      <top style="thick">
        <color theme="8" tint="0.39997558519241921"/>
      </top>
      <bottom style="medium">
        <color theme="8" tint="0.39997558519241921"/>
      </bottom>
      <diagonal/>
    </border>
    <border>
      <left style="dotted">
        <color theme="8" tint="0.39997558519241921"/>
      </left>
      <right style="thick">
        <color theme="8" tint="0.39997558519241921"/>
      </right>
      <top style="thick">
        <color theme="8" tint="0.39997558519241921"/>
      </top>
      <bottom style="medium">
        <color theme="8" tint="0.39997558519241921"/>
      </bottom>
      <diagonal/>
    </border>
    <border>
      <left style="thick">
        <color theme="8" tint="0.39997558519241921"/>
      </left>
      <right style="dotted">
        <color theme="8" tint="0.39997558519241921"/>
      </right>
      <top style="medium">
        <color theme="8" tint="0.39997558519241921"/>
      </top>
      <bottom style="thick">
        <color theme="8" tint="0.39997558519241921"/>
      </bottom>
      <diagonal/>
    </border>
    <border>
      <left style="dotted">
        <color theme="8" tint="0.39997558519241921"/>
      </left>
      <right style="dotted">
        <color theme="8" tint="0.39997558519241921"/>
      </right>
      <top style="medium">
        <color theme="8" tint="0.39997558519241921"/>
      </top>
      <bottom style="thick">
        <color theme="8" tint="0.39997558519241921"/>
      </bottom>
      <diagonal/>
    </border>
    <border>
      <left style="dotted">
        <color theme="8" tint="0.39997558519241921"/>
      </left>
      <right style="thick">
        <color theme="8" tint="0.39997558519241921"/>
      </right>
      <top style="medium">
        <color theme="8" tint="0.39997558519241921"/>
      </top>
      <bottom style="thick">
        <color theme="8" tint="0.39997558519241921"/>
      </bottom>
      <diagonal/>
    </border>
    <border>
      <left style="thick">
        <color theme="9" tint="0.39997558519241921"/>
      </left>
      <right style="thick">
        <color theme="9" tint="0.39997558519241921"/>
      </right>
      <top style="thick">
        <color theme="9" tint="0.39997558519241921"/>
      </top>
      <bottom style="thick">
        <color theme="9" tint="0.39997558519241921"/>
      </bottom>
      <diagonal/>
    </border>
    <border>
      <left/>
      <right style="thick">
        <color theme="8" tint="0.39997558519241921"/>
      </right>
      <top/>
      <bottom/>
      <diagonal/>
    </border>
    <border>
      <left style="thick">
        <color rgb="FFAAD6E3"/>
      </left>
      <right/>
      <top/>
      <bottom/>
      <diagonal/>
    </border>
    <border>
      <left/>
      <right style="thick">
        <color rgb="FFAAD6E3"/>
      </right>
      <top/>
      <bottom/>
      <diagonal/>
    </border>
    <border>
      <left style="thick">
        <color theme="9" tint="0.39997558519241921"/>
      </left>
      <right style="dotted">
        <color theme="9" tint="0.39997558519241921"/>
      </right>
      <top style="thick">
        <color theme="9" tint="0.39997558519241921"/>
      </top>
      <bottom style="thick">
        <color theme="9" tint="0.39997558519241921"/>
      </bottom>
      <diagonal/>
    </border>
    <border>
      <left style="dotted">
        <color theme="9" tint="0.39997558519241921"/>
      </left>
      <right style="dotted">
        <color theme="9" tint="0.39997558519241921"/>
      </right>
      <top style="thick">
        <color theme="9" tint="0.39997558519241921"/>
      </top>
      <bottom style="thick">
        <color theme="9" tint="0.39997558519241921"/>
      </bottom>
      <diagonal/>
    </border>
    <border>
      <left style="dotted">
        <color theme="9" tint="0.39997558519241921"/>
      </left>
      <right style="thick">
        <color theme="9" tint="0.39997558519241921"/>
      </right>
      <top style="thick">
        <color theme="9" tint="0.39997558519241921"/>
      </top>
      <bottom style="thick">
        <color theme="9" tint="0.39997558519241921"/>
      </bottom>
      <diagonal/>
    </border>
    <border>
      <left style="thick">
        <color theme="5"/>
      </left>
      <right/>
      <top/>
      <bottom/>
      <diagonal/>
    </border>
    <border>
      <left style="thick">
        <color theme="5" tint="0.59999389629810485"/>
      </left>
      <right/>
      <top/>
      <bottom/>
      <diagonal/>
    </border>
    <border>
      <left style="thick">
        <color theme="7"/>
      </left>
      <right/>
      <top/>
      <bottom/>
      <diagonal/>
    </border>
    <border>
      <left style="thick">
        <color theme="7" tint="0.59999389629810485"/>
      </left>
      <right/>
      <top style="thick">
        <color theme="7" tint="0.59999389629810485"/>
      </top>
      <bottom/>
      <diagonal/>
    </border>
    <border>
      <left/>
      <right/>
      <top style="thick">
        <color theme="7" tint="0.59999389629810485"/>
      </top>
      <bottom/>
      <diagonal/>
    </border>
    <border>
      <left/>
      <right style="thick">
        <color theme="7" tint="0.59999389629810485"/>
      </right>
      <top style="thick">
        <color theme="7" tint="0.59999389629810485"/>
      </top>
      <bottom/>
      <diagonal/>
    </border>
    <border>
      <left/>
      <right style="dotted">
        <color theme="9"/>
      </right>
      <top/>
      <bottom style="dotted">
        <color theme="9"/>
      </bottom>
      <diagonal/>
    </border>
    <border>
      <left style="dotted">
        <color theme="9"/>
      </left>
      <right style="dotted">
        <color theme="9"/>
      </right>
      <top/>
      <bottom style="dotted">
        <color theme="9"/>
      </bottom>
      <diagonal/>
    </border>
    <border>
      <left style="dotted">
        <color theme="9"/>
      </left>
      <right/>
      <top/>
      <bottom style="dotted">
        <color theme="9"/>
      </bottom>
      <diagonal/>
    </border>
    <border>
      <left style="thick">
        <color theme="7" tint="0.59999389629810485"/>
      </left>
      <right/>
      <top/>
      <bottom/>
      <diagonal/>
    </border>
    <border>
      <left/>
      <right style="thick">
        <color theme="7" tint="0.59999389629810485"/>
      </right>
      <top/>
      <bottom/>
      <diagonal/>
    </border>
    <border>
      <left/>
      <right style="dotted">
        <color theme="9"/>
      </right>
      <top style="dotted">
        <color theme="9"/>
      </top>
      <bottom style="dotted">
        <color theme="9"/>
      </bottom>
      <diagonal/>
    </border>
    <border>
      <left style="dotted">
        <color theme="9"/>
      </left>
      <right style="dotted">
        <color theme="9"/>
      </right>
      <top style="dotted">
        <color theme="9"/>
      </top>
      <bottom style="dotted">
        <color theme="9"/>
      </bottom>
      <diagonal/>
    </border>
    <border>
      <left style="dotted">
        <color theme="9"/>
      </left>
      <right/>
      <top style="dotted">
        <color theme="9"/>
      </top>
      <bottom style="dotted">
        <color theme="9"/>
      </bottom>
      <diagonal/>
    </border>
    <border>
      <left style="thick">
        <color theme="7" tint="0.59999389629810485"/>
      </left>
      <right/>
      <top/>
      <bottom style="thick">
        <color theme="7" tint="0.59999389629810485"/>
      </bottom>
      <diagonal/>
    </border>
    <border>
      <left/>
      <right/>
      <top/>
      <bottom style="thick">
        <color theme="7" tint="0.59999389629810485"/>
      </bottom>
      <diagonal/>
    </border>
    <border>
      <left/>
      <right style="thick">
        <color theme="7" tint="0.59999389629810485"/>
      </right>
      <top/>
      <bottom style="thick">
        <color theme="7" tint="0.59999389629810485"/>
      </bottom>
      <diagonal/>
    </border>
    <border>
      <left/>
      <right style="dotted">
        <color theme="9"/>
      </right>
      <top style="dotted">
        <color theme="9"/>
      </top>
      <bottom/>
      <diagonal/>
    </border>
    <border>
      <left style="dotted">
        <color theme="9"/>
      </left>
      <right style="dotted">
        <color theme="9"/>
      </right>
      <top style="dotted">
        <color theme="9"/>
      </top>
      <bottom/>
      <diagonal/>
    </border>
    <border>
      <left style="dotted">
        <color theme="9"/>
      </left>
      <right/>
      <top style="dotted">
        <color theme="9"/>
      </top>
      <bottom/>
      <diagonal/>
    </border>
    <border>
      <left style="thick">
        <color theme="8" tint="0.59999389629810485"/>
      </left>
      <right/>
      <top/>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medium">
        <color indexed="64"/>
      </right>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ck">
        <color auto="1"/>
      </left>
      <right style="thin">
        <color auto="1"/>
      </right>
      <top/>
      <bottom style="dotted">
        <color auto="1"/>
      </bottom>
      <diagonal/>
    </border>
    <border>
      <left style="thin">
        <color auto="1"/>
      </left>
      <right/>
      <top/>
      <bottom style="dotted">
        <color auto="1"/>
      </bottom>
      <diagonal/>
    </border>
    <border>
      <left style="thick">
        <color auto="1"/>
      </left>
      <right style="thin">
        <color auto="1"/>
      </right>
      <top style="dotted">
        <color auto="1"/>
      </top>
      <bottom style="dotted">
        <color auto="1"/>
      </bottom>
      <diagonal/>
    </border>
  </borders>
  <cellStyleXfs count="12">
    <xf numFmtId="0" fontId="0"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2" fillId="0" borderId="0"/>
    <xf numFmtId="0" fontId="12" fillId="0" borderId="0"/>
    <xf numFmtId="44" fontId="5" fillId="0" borderId="0" applyFont="0" applyFill="0" applyBorder="0" applyAlignment="0" applyProtection="0"/>
    <xf numFmtId="0" fontId="26" fillId="0" borderId="0" applyNumberFormat="0" applyFill="0" applyBorder="0" applyAlignment="0" applyProtection="0"/>
    <xf numFmtId="9" fontId="5" fillId="0" borderId="0" applyFont="0" applyFill="0" applyBorder="0" applyAlignment="0" applyProtection="0"/>
    <xf numFmtId="0" fontId="1" fillId="0" borderId="0"/>
    <xf numFmtId="43" fontId="5" fillId="0" borderId="0" applyFont="0" applyFill="0" applyBorder="0" applyAlignment="0" applyProtection="0"/>
  </cellStyleXfs>
  <cellXfs count="678">
    <xf numFmtId="0" fontId="0" fillId="0" borderId="0" xfId="0"/>
    <xf numFmtId="0" fontId="6" fillId="2" borderId="0" xfId="1" applyFont="1" applyFill="1"/>
    <xf numFmtId="0" fontId="6" fillId="3" borderId="0" xfId="1" applyFont="1" applyFill="1"/>
    <xf numFmtId="0" fontId="6" fillId="0" borderId="0" xfId="1" applyFont="1"/>
    <xf numFmtId="0" fontId="6" fillId="4" borderId="0" xfId="1" applyFont="1" applyFill="1"/>
    <xf numFmtId="0" fontId="6" fillId="5" borderId="0" xfId="1" applyFont="1" applyFill="1"/>
    <xf numFmtId="0" fontId="6" fillId="6" borderId="0" xfId="1" applyFont="1" applyFill="1"/>
    <xf numFmtId="0" fontId="8" fillId="5" borderId="0" xfId="1" applyFont="1" applyFill="1" applyAlignment="1">
      <alignment horizontal="left" vertical="center"/>
    </xf>
    <xf numFmtId="0" fontId="9" fillId="5" borderId="0" xfId="1" applyFont="1" applyFill="1"/>
    <xf numFmtId="0" fontId="6" fillId="5" borderId="0" xfId="1" applyFont="1" applyFill="1" applyAlignment="1">
      <alignment vertical="center"/>
    </xf>
    <xf numFmtId="0" fontId="9" fillId="5" borderId="0" xfId="1" applyFont="1" applyFill="1" applyAlignment="1">
      <alignment vertical="top" wrapText="1"/>
    </xf>
    <xf numFmtId="0" fontId="9" fillId="5" borderId="0" xfId="1" applyFont="1" applyFill="1" applyAlignment="1">
      <alignment vertical="center" wrapText="1"/>
    </xf>
    <xf numFmtId="0" fontId="11" fillId="7" borderId="0" xfId="1" applyFont="1" applyFill="1"/>
    <xf numFmtId="0" fontId="6" fillId="0" borderId="0" xfId="1" applyFont="1" applyFill="1" applyBorder="1" applyAlignment="1">
      <alignment horizontal="center"/>
    </xf>
    <xf numFmtId="0" fontId="10" fillId="0" borderId="0" xfId="0" applyFont="1" applyBorder="1" applyAlignment="1">
      <alignment horizontal="left" vertical="center"/>
    </xf>
    <xf numFmtId="0" fontId="15" fillId="8" borderId="0" xfId="1" applyFont="1" applyFill="1" applyAlignment="1">
      <alignment vertical="center"/>
    </xf>
    <xf numFmtId="0" fontId="16" fillId="9" borderId="0" xfId="1" applyFont="1" applyFill="1" applyAlignment="1">
      <alignment vertical="center"/>
    </xf>
    <xf numFmtId="0" fontId="17" fillId="8" borderId="0" xfId="1" applyFont="1" applyFill="1" applyAlignment="1">
      <alignment vertical="center" wrapText="1"/>
    </xf>
    <xf numFmtId="0" fontId="9" fillId="3" borderId="0" xfId="1" applyFont="1" applyFill="1"/>
    <xf numFmtId="0" fontId="9" fillId="6" borderId="0" xfId="1" applyFont="1" applyFill="1"/>
    <xf numFmtId="0" fontId="4" fillId="0" borderId="0" xfId="0" applyFont="1"/>
    <xf numFmtId="0" fontId="9" fillId="0" borderId="0" xfId="1" applyFont="1"/>
    <xf numFmtId="0" fontId="9" fillId="0" borderId="0" xfId="1" applyFont="1" applyFill="1" applyBorder="1" applyAlignment="1">
      <alignment horizontal="center"/>
    </xf>
    <xf numFmtId="0" fontId="0" fillId="0" borderId="0" xfId="0" applyBorder="1"/>
    <xf numFmtId="0" fontId="6" fillId="0" borderId="0" xfId="0" applyFont="1" applyBorder="1"/>
    <xf numFmtId="0" fontId="6" fillId="0" borderId="0" xfId="1" applyFont="1" applyBorder="1"/>
    <xf numFmtId="3" fontId="18" fillId="0" borderId="0" xfId="0" applyNumberFormat="1" applyFont="1" applyBorder="1" applyAlignment="1">
      <alignment vertical="center"/>
    </xf>
    <xf numFmtId="0" fontId="9" fillId="0" borderId="0" xfId="0" applyFont="1"/>
    <xf numFmtId="0" fontId="9" fillId="0" borderId="0" xfId="0" applyFont="1" applyBorder="1" applyAlignment="1"/>
    <xf numFmtId="0" fontId="20" fillId="0" borderId="0" xfId="0" applyFont="1" applyBorder="1" applyAlignment="1">
      <alignment horizontal="right" vertical="center"/>
    </xf>
    <xf numFmtId="0" fontId="9" fillId="0" borderId="0" xfId="0" applyFont="1" applyBorder="1"/>
    <xf numFmtId="0" fontId="21" fillId="0" borderId="0" xfId="0" applyFont="1" applyBorder="1" applyAlignment="1">
      <alignment vertical="center"/>
    </xf>
    <xf numFmtId="0" fontId="18" fillId="0" borderId="0" xfId="0" applyFont="1" applyBorder="1" applyAlignment="1">
      <alignment vertical="center"/>
    </xf>
    <xf numFmtId="44" fontId="20" fillId="0" borderId="3" xfId="7" applyFont="1" applyBorder="1" applyAlignment="1">
      <alignment horizontal="center" vertical="center"/>
    </xf>
    <xf numFmtId="0" fontId="9" fillId="0" borderId="0" xfId="1" applyFont="1" applyBorder="1"/>
    <xf numFmtId="0" fontId="18" fillId="0" borderId="0" xfId="0" applyFont="1" applyBorder="1" applyAlignment="1">
      <alignment horizontal="center" vertical="center"/>
    </xf>
    <xf numFmtId="3" fontId="18" fillId="0" borderId="0" xfId="0" applyNumberFormat="1" applyFont="1" applyBorder="1" applyAlignment="1">
      <alignment horizontal="center" vertical="center"/>
    </xf>
    <xf numFmtId="0" fontId="6" fillId="0" borderId="0" xfId="1" applyFont="1" applyFill="1"/>
    <xf numFmtId="0" fontId="9" fillId="0" borderId="0" xfId="1" applyFont="1" applyFill="1"/>
    <xf numFmtId="0" fontId="9" fillId="0" borderId="0" xfId="1" applyFont="1" applyFill="1" applyAlignment="1">
      <alignment vertical="top" wrapText="1"/>
    </xf>
    <xf numFmtId="0" fontId="13" fillId="5" borderId="0" xfId="1" applyFont="1" applyFill="1" applyBorder="1" applyAlignment="1">
      <alignment vertical="center" wrapText="1"/>
    </xf>
    <xf numFmtId="0" fontId="14" fillId="5" borderId="0" xfId="1" applyFont="1" applyFill="1" applyAlignment="1">
      <alignment horizontal="left" vertical="top" wrapText="1"/>
    </xf>
    <xf numFmtId="0" fontId="7" fillId="5" borderId="0" xfId="1" applyFont="1" applyFill="1" applyAlignment="1">
      <alignment horizontal="left" vertical="center" wrapText="1" indent="1"/>
    </xf>
    <xf numFmtId="0" fontId="10" fillId="0" borderId="0" xfId="0" applyFont="1" applyBorder="1" applyAlignment="1">
      <alignment horizontal="center" vertical="center"/>
    </xf>
    <xf numFmtId="0" fontId="10" fillId="0" borderId="0" xfId="1" applyFont="1" applyBorder="1"/>
    <xf numFmtId="0" fontId="21" fillId="0" borderId="5" xfId="0" applyFont="1" applyBorder="1" applyAlignment="1">
      <alignment vertical="center"/>
    </xf>
    <xf numFmtId="0" fontId="10" fillId="0" borderId="7" xfId="1" applyFont="1" applyBorder="1"/>
    <xf numFmtId="0" fontId="21" fillId="0" borderId="4" xfId="0" applyFont="1" applyBorder="1" applyAlignment="1">
      <alignment vertical="center"/>
    </xf>
    <xf numFmtId="44" fontId="20" fillId="0" borderId="4" xfId="7" applyFont="1" applyBorder="1" applyAlignment="1">
      <alignment horizontal="center" vertical="center"/>
    </xf>
    <xf numFmtId="44" fontId="10" fillId="0" borderId="1" xfId="7" applyFont="1" applyBorder="1" applyAlignment="1">
      <alignment vertical="center" wrapText="1"/>
    </xf>
    <xf numFmtId="0" fontId="9" fillId="0" borderId="0" xfId="1" applyFont="1" applyFill="1" applyBorder="1"/>
    <xf numFmtId="0" fontId="21" fillId="0" borderId="0" xfId="0" applyFont="1" applyFill="1" applyBorder="1" applyAlignment="1">
      <alignment horizontal="center" vertical="center"/>
    </xf>
    <xf numFmtId="0" fontId="6" fillId="0" borderId="0" xfId="1" applyFont="1" applyFill="1" applyBorder="1"/>
    <xf numFmtId="0" fontId="19" fillId="0" borderId="0" xfId="0" applyFont="1" applyFill="1" applyBorder="1" applyAlignment="1">
      <alignment horizontal="center" vertical="center"/>
    </xf>
    <xf numFmtId="8" fontId="9" fillId="0" borderId="0" xfId="1" applyNumberFormat="1" applyFont="1" applyFill="1" applyBorder="1"/>
    <xf numFmtId="44" fontId="20" fillId="0" borderId="0" xfId="7" applyFont="1" applyFill="1" applyBorder="1" applyAlignment="1">
      <alignment horizontal="center" vertical="center"/>
    </xf>
    <xf numFmtId="0" fontId="18" fillId="0" borderId="0" xfId="0" applyFont="1" applyFill="1" applyBorder="1" applyAlignment="1">
      <alignment vertical="center" wrapText="1"/>
    </xf>
    <xf numFmtId="3" fontId="18" fillId="0" borderId="0" xfId="0" applyNumberFormat="1" applyFont="1" applyFill="1" applyBorder="1" applyAlignment="1">
      <alignment vertical="center" wrapText="1"/>
    </xf>
    <xf numFmtId="3" fontId="18" fillId="0" borderId="0" xfId="0" applyNumberFormat="1" applyFont="1" applyFill="1" applyBorder="1" applyAlignment="1">
      <alignment vertical="center"/>
    </xf>
    <xf numFmtId="44" fontId="18" fillId="0" borderId="0" xfId="7" applyFont="1" applyFill="1" applyBorder="1" applyAlignment="1">
      <alignment vertical="center"/>
    </xf>
    <xf numFmtId="3" fontId="25" fillId="0" borderId="7" xfId="0" applyNumberFormat="1" applyFont="1" applyBorder="1" applyAlignment="1">
      <alignment vertical="center"/>
    </xf>
    <xf numFmtId="3" fontId="25" fillId="0" borderId="2" xfId="0" applyNumberFormat="1" applyFont="1" applyBorder="1" applyAlignment="1">
      <alignment vertical="center"/>
    </xf>
    <xf numFmtId="0" fontId="24" fillId="0" borderId="7" xfId="1" applyFont="1" applyBorder="1" applyAlignment="1">
      <alignment horizontal="center" vertical="center"/>
    </xf>
    <xf numFmtId="0" fontId="19" fillId="5" borderId="0" xfId="1" applyFont="1" applyFill="1" applyAlignment="1">
      <alignment vertical="top" wrapText="1"/>
    </xf>
    <xf numFmtId="3" fontId="25" fillId="0" borderId="7" xfId="0" applyNumberFormat="1" applyFont="1" applyFill="1" applyBorder="1" applyAlignment="1">
      <alignment vertical="center"/>
    </xf>
    <xf numFmtId="3" fontId="23" fillId="0" borderId="0" xfId="0" applyNumberFormat="1" applyFont="1" applyBorder="1" applyAlignment="1">
      <alignment horizontal="center" vertical="center"/>
    </xf>
    <xf numFmtId="8" fontId="23" fillId="0" borderId="0" xfId="7" applyNumberFormat="1" applyFont="1" applyBorder="1" applyAlignment="1">
      <alignment horizontal="center" vertical="center"/>
    </xf>
    <xf numFmtId="0" fontId="24" fillId="0" borderId="0" xfId="1" applyFont="1" applyBorder="1" applyAlignment="1">
      <alignment horizontal="center" vertical="center"/>
    </xf>
    <xf numFmtId="44" fontId="25" fillId="0" borderId="0" xfId="7" applyFont="1" applyBorder="1" applyAlignment="1">
      <alignment vertical="center"/>
    </xf>
    <xf numFmtId="44" fontId="25" fillId="0" borderId="0" xfId="7" applyFont="1" applyFill="1" applyBorder="1" applyAlignment="1">
      <alignment vertical="center"/>
    </xf>
    <xf numFmtId="0" fontId="24" fillId="0" borderId="4" xfId="1" applyFont="1" applyBorder="1" applyAlignment="1">
      <alignment horizontal="center" vertical="center"/>
    </xf>
    <xf numFmtId="44" fontId="25" fillId="0" borderId="4" xfId="7" applyFont="1" applyBorder="1" applyAlignment="1">
      <alignment vertical="center"/>
    </xf>
    <xf numFmtId="44" fontId="25" fillId="0" borderId="4" xfId="7" applyFont="1" applyFill="1" applyBorder="1" applyAlignment="1">
      <alignment vertical="center"/>
    </xf>
    <xf numFmtId="44" fontId="25" fillId="0" borderId="3" xfId="7" applyFont="1" applyBorder="1" applyAlignment="1">
      <alignment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31" fillId="5" borderId="0" xfId="1" applyFont="1" applyFill="1" applyAlignment="1">
      <alignment horizontal="left" vertical="center"/>
    </xf>
    <xf numFmtId="0" fontId="21" fillId="0" borderId="0" xfId="0" applyFont="1" applyFill="1" applyBorder="1" applyAlignment="1">
      <alignment horizontal="center" vertical="center"/>
    </xf>
    <xf numFmtId="0" fontId="14" fillId="5" borderId="0" xfId="1" applyFont="1" applyFill="1" applyAlignment="1">
      <alignment horizontal="left" vertical="top" wrapText="1"/>
    </xf>
    <xf numFmtId="0" fontId="7" fillId="5" borderId="0" xfId="1" applyFont="1" applyFill="1" applyAlignment="1">
      <alignment horizontal="left" vertical="center" wrapText="1" indent="1"/>
    </xf>
    <xf numFmtId="0" fontId="14" fillId="5" borderId="0" xfId="1" applyFont="1" applyFill="1" applyAlignment="1">
      <alignment vertical="top" wrapText="1"/>
    </xf>
    <xf numFmtId="0" fontId="14" fillId="5" borderId="0" xfId="1" applyFont="1" applyFill="1" applyAlignment="1">
      <alignment wrapText="1"/>
    </xf>
    <xf numFmtId="0" fontId="21" fillId="0" borderId="0" xfId="0" applyFont="1" applyFill="1" applyBorder="1" applyAlignment="1">
      <alignment horizontal="center" vertical="center"/>
    </xf>
    <xf numFmtId="0" fontId="14" fillId="5" borderId="0" xfId="1" applyFont="1" applyFill="1" applyAlignment="1">
      <alignment horizontal="left" vertical="top" wrapText="1"/>
    </xf>
    <xf numFmtId="0" fontId="14" fillId="5" borderId="0" xfId="1" applyFont="1" applyFill="1" applyAlignment="1">
      <alignment horizontal="left" vertical="center" wrapText="1"/>
    </xf>
    <xf numFmtId="0" fontId="7" fillId="5" borderId="0" xfId="1" applyFont="1" applyFill="1" applyAlignment="1">
      <alignment horizontal="left" vertical="center" wrapText="1" indent="1"/>
    </xf>
    <xf numFmtId="0" fontId="21" fillId="0" borderId="0" xfId="0" applyFont="1" applyBorder="1" applyAlignment="1">
      <alignment horizontal="center" vertical="center"/>
    </xf>
    <xf numFmtId="44" fontId="10" fillId="0" borderId="0" xfId="7" applyFont="1" applyBorder="1" applyAlignment="1">
      <alignment vertical="center" wrapText="1"/>
    </xf>
    <xf numFmtId="3" fontId="23" fillId="0" borderId="0" xfId="0" applyNumberFormat="1" applyFont="1" applyBorder="1" applyAlignment="1">
      <alignment horizontal="center" vertical="center"/>
    </xf>
    <xf numFmtId="0" fontId="19" fillId="0" borderId="0" xfId="0" applyFont="1" applyBorder="1" applyAlignment="1">
      <alignment horizontal="center" vertical="center"/>
    </xf>
    <xf numFmtId="44" fontId="20" fillId="0" borderId="0" xfId="7" applyFont="1" applyBorder="1" applyAlignment="1">
      <alignment horizontal="center" vertical="center"/>
    </xf>
    <xf numFmtId="3" fontId="25" fillId="0" borderId="0" xfId="0" applyNumberFormat="1" applyFont="1" applyBorder="1" applyAlignment="1">
      <alignment vertical="center"/>
    </xf>
    <xf numFmtId="3" fontId="25" fillId="0" borderId="0" xfId="0" applyNumberFormat="1" applyFont="1" applyFill="1" applyBorder="1" applyAlignment="1">
      <alignment vertical="center"/>
    </xf>
    <xf numFmtId="0" fontId="3" fillId="0" borderId="0" xfId="0" applyFont="1"/>
    <xf numFmtId="0" fontId="9" fillId="5" borderId="0" xfId="1" applyFont="1" applyFill="1" applyAlignment="1">
      <alignment horizontal="left" vertical="center" wrapText="1"/>
    </xf>
    <xf numFmtId="0" fontId="9" fillId="5" borderId="0" xfId="1" applyFont="1" applyFill="1" applyAlignment="1">
      <alignment horizontal="left" vertical="center" wrapText="1"/>
    </xf>
    <xf numFmtId="3" fontId="18" fillId="0" borderId="0" xfId="0" applyNumberFormat="1" applyFont="1" applyBorder="1" applyAlignment="1">
      <alignment vertical="center" wrapText="1"/>
    </xf>
    <xf numFmtId="0" fontId="18" fillId="0" borderId="0" xfId="0" applyFont="1" applyBorder="1" applyAlignment="1">
      <alignment vertical="center" wrapText="1"/>
    </xf>
    <xf numFmtId="3" fontId="18" fillId="0" borderId="0" xfId="0" applyNumberFormat="1" applyFont="1" applyBorder="1" applyAlignment="1">
      <alignment horizontal="center" vertical="center" wrapText="1"/>
    </xf>
    <xf numFmtId="0" fontId="13" fillId="0" borderId="0" xfId="1" applyFont="1" applyFill="1" applyBorder="1" applyAlignment="1">
      <alignment horizontal="center" vertical="center"/>
    </xf>
    <xf numFmtId="0" fontId="13" fillId="0" borderId="0" xfId="1" applyFont="1" applyFill="1" applyBorder="1" applyAlignment="1">
      <alignment vertical="center"/>
    </xf>
    <xf numFmtId="3" fontId="18" fillId="11" borderId="16" xfId="0" applyNumberFormat="1" applyFont="1" applyFill="1" applyBorder="1" applyAlignment="1">
      <alignment vertical="center"/>
    </xf>
    <xf numFmtId="3" fontId="18" fillId="0" borderId="17" xfId="0" applyNumberFormat="1" applyFont="1" applyBorder="1" applyAlignment="1">
      <alignment vertical="center"/>
    </xf>
    <xf numFmtId="3" fontId="18" fillId="12" borderId="18" xfId="0" applyNumberFormat="1" applyFont="1" applyFill="1" applyBorder="1" applyAlignment="1">
      <alignment vertical="center"/>
    </xf>
    <xf numFmtId="3" fontId="18" fillId="13" borderId="18" xfId="0" applyNumberFormat="1" applyFont="1" applyFill="1" applyBorder="1" applyAlignment="1">
      <alignment vertical="center"/>
    </xf>
    <xf numFmtId="0" fontId="10" fillId="0" borderId="0" xfId="0" applyFont="1" applyFill="1" applyBorder="1" applyAlignment="1">
      <alignment horizontal="center" vertical="center"/>
    </xf>
    <xf numFmtId="1" fontId="20" fillId="14" borderId="3" xfId="0" applyNumberFormat="1" applyFont="1" applyFill="1" applyBorder="1" applyAlignment="1">
      <alignment horizontal="center" vertical="center"/>
    </xf>
    <xf numFmtId="1" fontId="20" fillId="13" borderId="2" xfId="0" applyNumberFormat="1" applyFont="1" applyFill="1" applyBorder="1" applyAlignment="1">
      <alignment horizontal="center" vertical="center"/>
    </xf>
    <xf numFmtId="0" fontId="19" fillId="14" borderId="1" xfId="0" applyFont="1" applyFill="1" applyBorder="1" applyAlignment="1">
      <alignment horizontal="center" vertical="center"/>
    </xf>
    <xf numFmtId="0" fontId="19" fillId="13" borderId="19" xfId="0" applyFont="1" applyFill="1" applyBorder="1" applyAlignment="1">
      <alignment horizontal="center" vertical="center"/>
    </xf>
    <xf numFmtId="0" fontId="10" fillId="0" borderId="0" xfId="0" applyFont="1" applyBorder="1" applyAlignment="1">
      <alignment horizontal="center" vertical="center"/>
    </xf>
    <xf numFmtId="3" fontId="20" fillId="11" borderId="20" xfId="0" applyNumberFormat="1" applyFont="1" applyFill="1" applyBorder="1" applyAlignment="1">
      <alignment horizontal="center" vertical="center"/>
    </xf>
    <xf numFmtId="3" fontId="20" fillId="0" borderId="21"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14" borderId="22" xfId="0" applyNumberFormat="1" applyFont="1" applyFill="1" applyBorder="1" applyAlignment="1">
      <alignment horizontal="center" vertical="center"/>
    </xf>
    <xf numFmtId="3" fontId="20" fillId="0" borderId="0" xfId="0" applyNumberFormat="1" applyFont="1" applyFill="1" applyBorder="1" applyAlignment="1">
      <alignment horizontal="center" vertical="center"/>
    </xf>
    <xf numFmtId="3" fontId="20" fillId="13" borderId="22" xfId="0" applyNumberFormat="1" applyFont="1" applyFill="1" applyBorder="1" applyAlignment="1">
      <alignment horizontal="center" vertical="center"/>
    </xf>
    <xf numFmtId="3" fontId="20" fillId="0" borderId="3" xfId="0" applyNumberFormat="1" applyFont="1" applyFill="1" applyBorder="1" applyAlignment="1">
      <alignment horizontal="center" vertical="center"/>
    </xf>
    <xf numFmtId="0" fontId="20" fillId="0" borderId="2" xfId="0" applyFont="1" applyBorder="1" applyAlignment="1">
      <alignment horizontal="center" vertical="center"/>
    </xf>
    <xf numFmtId="0" fontId="31" fillId="0" borderId="0" xfId="1" applyFont="1"/>
    <xf numFmtId="0" fontId="10" fillId="0" borderId="0" xfId="1" applyFont="1"/>
    <xf numFmtId="0" fontId="19" fillId="0" borderId="1" xfId="0" applyFont="1" applyBorder="1" applyAlignment="1">
      <alignment horizontal="center" vertical="center" wrapText="1"/>
    </xf>
    <xf numFmtId="0" fontId="19" fillId="0" borderId="25" xfId="0" applyFont="1" applyBorder="1" applyAlignment="1">
      <alignment horizontal="center" vertical="center"/>
    </xf>
    <xf numFmtId="0" fontId="31" fillId="5" borderId="0" xfId="1" applyFont="1" applyFill="1" applyAlignment="1">
      <alignment vertical="center" wrapText="1"/>
    </xf>
    <xf numFmtId="0" fontId="36" fillId="3" borderId="0" xfId="1" applyFont="1" applyFill="1"/>
    <xf numFmtId="0" fontId="36" fillId="15" borderId="26" xfId="1" applyFont="1" applyFill="1" applyBorder="1"/>
    <xf numFmtId="0" fontId="36" fillId="0" borderId="0" xfId="0" applyFont="1"/>
    <xf numFmtId="0" fontId="36" fillId="4" borderId="0" xfId="1" applyFont="1" applyFill="1"/>
    <xf numFmtId="0" fontId="37" fillId="5" borderId="0" xfId="1" applyFont="1" applyFill="1" applyAlignment="1">
      <alignment horizontal="left" vertical="center" indent="1"/>
    </xf>
    <xf numFmtId="0" fontId="38" fillId="5" borderId="0" xfId="1" applyFont="1" applyFill="1" applyAlignment="1">
      <alignment vertical="center"/>
    </xf>
    <xf numFmtId="0" fontId="41" fillId="5" borderId="0" xfId="1" applyFont="1" applyFill="1" applyBorder="1" applyAlignment="1">
      <alignment vertical="center" wrapText="1"/>
    </xf>
    <xf numFmtId="0" fontId="41" fillId="5" borderId="26" xfId="1" applyFont="1" applyFill="1" applyBorder="1" applyAlignment="1">
      <alignment vertical="center" wrapText="1"/>
    </xf>
    <xf numFmtId="0" fontId="36" fillId="6" borderId="0" xfId="1" applyFont="1" applyFill="1"/>
    <xf numFmtId="0" fontId="36" fillId="6" borderId="26" xfId="1" applyFont="1" applyFill="1" applyBorder="1"/>
    <xf numFmtId="0" fontId="36" fillId="16" borderId="0" xfId="1" applyFont="1" applyFill="1"/>
    <xf numFmtId="0" fontId="36" fillId="0" borderId="0" xfId="1" applyFont="1" applyFill="1"/>
    <xf numFmtId="0" fontId="36" fillId="0" borderId="26" xfId="1" applyFont="1" applyFill="1" applyBorder="1"/>
    <xf numFmtId="0" fontId="43" fillId="16" borderId="0" xfId="1" applyFont="1" applyFill="1" applyBorder="1" applyAlignment="1">
      <alignment vertical="center" wrapText="1"/>
    </xf>
    <xf numFmtId="0" fontId="43" fillId="0" borderId="0" xfId="1" applyFont="1" applyFill="1" applyBorder="1" applyAlignment="1">
      <alignment vertical="center" wrapText="1"/>
    </xf>
    <xf numFmtId="0" fontId="36" fillId="0" borderId="0" xfId="0" applyFont="1" applyFill="1"/>
    <xf numFmtId="0" fontId="36" fillId="0" borderId="26" xfId="0" applyFont="1" applyFill="1" applyBorder="1"/>
    <xf numFmtId="0" fontId="36" fillId="0" borderId="27" xfId="0" applyFont="1" applyBorder="1"/>
    <xf numFmtId="0" fontId="36" fillId="0" borderId="28" xfId="0" applyFont="1" applyBorder="1"/>
    <xf numFmtId="0" fontId="44" fillId="0" borderId="29" xfId="1" applyFont="1" applyFill="1" applyBorder="1" applyAlignment="1">
      <alignment vertical="center" wrapText="1"/>
    </xf>
    <xf numFmtId="0" fontId="44" fillId="0" borderId="0" xfId="1" applyFont="1" applyFill="1" applyBorder="1" applyAlignment="1">
      <alignment vertical="center" wrapText="1"/>
    </xf>
    <xf numFmtId="0" fontId="36" fillId="0" borderId="0" xfId="1" applyFont="1" applyFill="1" applyBorder="1" applyAlignment="1"/>
    <xf numFmtId="0" fontId="36" fillId="0" borderId="0" xfId="1" applyFont="1" applyFill="1" applyBorder="1"/>
    <xf numFmtId="0" fontId="44" fillId="0" borderId="26" xfId="1" applyFont="1" applyFill="1" applyBorder="1" applyAlignment="1">
      <alignment vertical="center" wrapText="1"/>
    </xf>
    <xf numFmtId="0" fontId="36" fillId="0" borderId="0" xfId="1" applyFont="1" applyAlignment="1"/>
    <xf numFmtId="0" fontId="36" fillId="16" borderId="0" xfId="0" applyFont="1" applyFill="1"/>
    <xf numFmtId="0" fontId="44" fillId="0" borderId="33" xfId="1" applyFont="1" applyFill="1" applyBorder="1" applyAlignment="1">
      <alignment vertical="center" wrapText="1"/>
    </xf>
    <xf numFmtId="0" fontId="44" fillId="0" borderId="5" xfId="1" applyFont="1" applyFill="1" applyBorder="1" applyAlignment="1">
      <alignment vertical="center" wrapText="1"/>
    </xf>
    <xf numFmtId="0" fontId="44" fillId="0" borderId="34" xfId="1" applyFont="1" applyFill="1" applyBorder="1" applyAlignment="1">
      <alignment vertical="center" wrapText="1"/>
    </xf>
    <xf numFmtId="0" fontId="36" fillId="19" borderId="35" xfId="0" applyFont="1" applyFill="1" applyBorder="1"/>
    <xf numFmtId="0" fontId="36" fillId="0" borderId="35" xfId="0" applyFont="1" applyBorder="1"/>
    <xf numFmtId="0" fontId="44" fillId="16" borderId="33" xfId="1" applyFont="1" applyFill="1" applyBorder="1" applyAlignment="1">
      <alignment vertical="center" wrapText="1"/>
    </xf>
    <xf numFmtId="0" fontId="36" fillId="16" borderId="5" xfId="1" applyFont="1" applyFill="1" applyBorder="1"/>
    <xf numFmtId="0" fontId="44" fillId="16" borderId="34" xfId="1" applyFont="1" applyFill="1" applyBorder="1" applyAlignment="1">
      <alignment vertical="center" wrapText="1"/>
    </xf>
    <xf numFmtId="0" fontId="49" fillId="6" borderId="39" xfId="1" applyFont="1" applyFill="1" applyBorder="1" applyAlignment="1">
      <alignment horizontal="center" vertical="center"/>
    </xf>
    <xf numFmtId="0" fontId="44" fillId="0" borderId="35" xfId="1" applyFont="1" applyFill="1" applyBorder="1" applyAlignment="1">
      <alignment vertical="center" wrapText="1"/>
    </xf>
    <xf numFmtId="0" fontId="36" fillId="0" borderId="35" xfId="1" applyFont="1" applyFill="1" applyBorder="1"/>
    <xf numFmtId="0" fontId="36" fillId="0" borderId="0" xfId="1" applyFont="1"/>
    <xf numFmtId="0" fontId="51" fillId="16" borderId="0" xfId="0" applyFont="1" applyFill="1" applyAlignment="1">
      <alignment horizontal="center" vertical="center"/>
    </xf>
    <xf numFmtId="0" fontId="36" fillId="0" borderId="40" xfId="0" applyFont="1" applyBorder="1"/>
    <xf numFmtId="0" fontId="36" fillId="0" borderId="41" xfId="0" applyFont="1" applyBorder="1"/>
    <xf numFmtId="0" fontId="36" fillId="0" borderId="42" xfId="0" applyFont="1" applyBorder="1"/>
    <xf numFmtId="0" fontId="56" fillId="0" borderId="0" xfId="1" applyFont="1" applyFill="1" applyBorder="1" applyAlignment="1">
      <alignment horizontal="center" vertical="center"/>
    </xf>
    <xf numFmtId="0" fontId="57" fillId="0" borderId="0" xfId="1" applyFont="1" applyFill="1" applyBorder="1" applyAlignment="1">
      <alignment horizontal="center" vertical="center"/>
    </xf>
    <xf numFmtId="0" fontId="51" fillId="0" borderId="0" xfId="1" applyFont="1" applyFill="1" applyBorder="1" applyAlignment="1">
      <alignment horizontal="center" vertical="center"/>
    </xf>
    <xf numFmtId="0" fontId="58" fillId="0" borderId="0" xfId="1" applyFont="1" applyFill="1" applyBorder="1" applyAlignment="1">
      <alignment horizontal="center" vertical="center"/>
    </xf>
    <xf numFmtId="0" fontId="51" fillId="16" borderId="0" xfId="0" applyFont="1" applyFill="1" applyAlignment="1">
      <alignment horizontal="center" vertical="top"/>
    </xf>
    <xf numFmtId="0" fontId="48" fillId="16" borderId="0" xfId="0" applyFont="1" applyFill="1"/>
    <xf numFmtId="0" fontId="36" fillId="0" borderId="0" xfId="0" applyFont="1" applyAlignment="1">
      <alignment vertical="center"/>
    </xf>
    <xf numFmtId="0" fontId="60" fillId="0" borderId="0" xfId="0" applyFont="1" applyAlignment="1">
      <alignment horizontal="center" vertical="center"/>
    </xf>
    <xf numFmtId="0" fontId="61" fillId="0" borderId="0" xfId="0" applyFont="1" applyAlignment="1">
      <alignment horizontal="left" vertical="center" indent="1"/>
    </xf>
    <xf numFmtId="0" fontId="51" fillId="17" borderId="50" xfId="0" applyFont="1" applyFill="1" applyBorder="1" applyAlignment="1">
      <alignment horizontal="center" vertical="center"/>
    </xf>
    <xf numFmtId="0" fontId="51" fillId="17" borderId="51" xfId="0" applyFont="1" applyFill="1" applyBorder="1" applyAlignment="1">
      <alignment horizontal="center" vertical="center"/>
    </xf>
    <xf numFmtId="0" fontId="51" fillId="17" borderId="52" xfId="0" applyFont="1" applyFill="1" applyBorder="1" applyAlignment="1">
      <alignment horizontal="center" vertical="center"/>
    </xf>
    <xf numFmtId="0" fontId="62" fillId="0" borderId="0" xfId="0" applyFont="1"/>
    <xf numFmtId="0" fontId="36" fillId="21" borderId="0" xfId="1" applyFont="1" applyFill="1"/>
    <xf numFmtId="0" fontId="51" fillId="16" borderId="0" xfId="0" applyFont="1" applyFill="1" applyAlignment="1">
      <alignment horizontal="center"/>
    </xf>
    <xf numFmtId="0" fontId="63" fillId="16" borderId="53" xfId="0" applyFont="1" applyFill="1" applyBorder="1" applyAlignment="1">
      <alignment horizontal="center" vertical="center"/>
    </xf>
    <xf numFmtId="0" fontId="63" fillId="16" borderId="54" xfId="0" applyFont="1" applyFill="1" applyBorder="1" applyAlignment="1">
      <alignment horizontal="center" vertical="center"/>
    </xf>
    <xf numFmtId="0" fontId="58" fillId="16" borderId="54" xfId="0" applyFont="1" applyFill="1" applyBorder="1" applyAlignment="1">
      <alignment horizontal="center" vertical="center"/>
    </xf>
    <xf numFmtId="0" fontId="58" fillId="16" borderId="55" xfId="0" applyFont="1" applyFill="1" applyBorder="1" applyAlignment="1">
      <alignment horizontal="center" vertical="center"/>
    </xf>
    <xf numFmtId="0" fontId="64" fillId="16" borderId="0" xfId="0" applyFont="1" applyFill="1"/>
    <xf numFmtId="0" fontId="48" fillId="16" borderId="0" xfId="1" applyFont="1" applyFill="1" applyBorder="1" applyAlignment="1">
      <alignment vertical="top" wrapText="1"/>
    </xf>
    <xf numFmtId="0" fontId="65" fillId="0" borderId="0" xfId="0" applyFont="1" applyAlignment="1">
      <alignment horizontal="center"/>
    </xf>
    <xf numFmtId="0" fontId="66" fillId="22" borderId="56" xfId="0" applyFont="1" applyFill="1" applyBorder="1" applyAlignment="1">
      <alignment horizontal="center" vertical="center"/>
    </xf>
    <xf numFmtId="0" fontId="67" fillId="16" borderId="0" xfId="0" applyFont="1" applyFill="1" applyAlignment="1">
      <alignment horizontal="center" vertical="center"/>
    </xf>
    <xf numFmtId="0" fontId="36" fillId="8" borderId="0" xfId="1" applyFont="1" applyFill="1"/>
    <xf numFmtId="0" fontId="67" fillId="16" borderId="0" xfId="0" applyFont="1" applyFill="1"/>
    <xf numFmtId="0" fontId="68" fillId="16" borderId="53" xfId="0" applyFont="1" applyFill="1" applyBorder="1" applyAlignment="1">
      <alignment horizontal="center" vertical="center"/>
    </xf>
    <xf numFmtId="0" fontId="56" fillId="16" borderId="54" xfId="0" applyFont="1" applyFill="1" applyBorder="1" applyAlignment="1">
      <alignment horizontal="center" vertical="center"/>
    </xf>
    <xf numFmtId="0" fontId="56" fillId="16" borderId="55" xfId="0" applyFont="1" applyFill="1" applyBorder="1" applyAlignment="1">
      <alignment horizontal="center" vertical="center"/>
    </xf>
    <xf numFmtId="0" fontId="44" fillId="0" borderId="0" xfId="0" applyFont="1" applyFill="1" applyAlignment="1">
      <alignment vertical="center"/>
    </xf>
    <xf numFmtId="0" fontId="59" fillId="0" borderId="0" xfId="0" applyFont="1" applyAlignment="1">
      <alignment horizontal="center" vertical="center"/>
    </xf>
    <xf numFmtId="0" fontId="69" fillId="16" borderId="53" xfId="0" applyFont="1" applyFill="1" applyBorder="1" applyAlignment="1">
      <alignment horizontal="center" vertical="center"/>
    </xf>
    <xf numFmtId="0" fontId="69" fillId="16" borderId="54" xfId="0" applyFont="1" applyFill="1" applyBorder="1" applyAlignment="1">
      <alignment horizontal="center" vertical="center"/>
    </xf>
    <xf numFmtId="0" fontId="69" fillId="16" borderId="55" xfId="0" applyFont="1" applyFill="1" applyBorder="1" applyAlignment="1">
      <alignment horizontal="center" vertical="center"/>
    </xf>
    <xf numFmtId="0" fontId="44" fillId="0" borderId="0" xfId="1" applyFont="1" applyFill="1" applyBorder="1" applyAlignment="1">
      <alignment horizontal="center" vertical="center" wrapText="1"/>
    </xf>
    <xf numFmtId="0" fontId="69" fillId="16" borderId="0" xfId="0" applyFont="1" applyFill="1" applyBorder="1" applyAlignment="1">
      <alignment horizontal="center" vertical="center"/>
    </xf>
    <xf numFmtId="0" fontId="48" fillId="16" borderId="0" xfId="1" applyFont="1" applyFill="1" applyBorder="1" applyAlignment="1">
      <alignment horizontal="left" vertical="top" wrapText="1"/>
    </xf>
    <xf numFmtId="0" fontId="6" fillId="16" borderId="0" xfId="0" applyFont="1" applyFill="1"/>
    <xf numFmtId="0" fontId="26" fillId="16" borderId="0" xfId="8" applyFill="1"/>
    <xf numFmtId="0" fontId="38" fillId="16" borderId="0" xfId="1" applyFont="1" applyFill="1" applyAlignment="1">
      <alignment vertical="center"/>
    </xf>
    <xf numFmtId="0" fontId="51" fillId="16" borderId="0" xfId="1" applyFont="1" applyFill="1" applyAlignment="1">
      <alignment horizontal="center"/>
    </xf>
    <xf numFmtId="0" fontId="61" fillId="16" borderId="0" xfId="1" applyFont="1" applyFill="1" applyAlignment="1">
      <alignment vertical="center" wrapText="1"/>
    </xf>
    <xf numFmtId="0" fontId="66" fillId="22" borderId="60" xfId="1" applyFont="1" applyFill="1" applyBorder="1" applyAlignment="1">
      <alignment horizontal="center" vertical="center" wrapText="1"/>
    </xf>
    <xf numFmtId="0" fontId="66" fillId="25" borderId="61" xfId="1" applyFont="1" applyFill="1" applyBorder="1" applyAlignment="1">
      <alignment horizontal="center" vertical="center" wrapText="1"/>
    </xf>
    <xf numFmtId="0" fontId="66" fillId="22" borderId="61" xfId="1" applyFont="1" applyFill="1" applyBorder="1" applyAlignment="1">
      <alignment horizontal="center" vertical="center" wrapText="1"/>
    </xf>
    <xf numFmtId="0" fontId="66" fillId="22" borderId="62" xfId="1" applyFont="1" applyFill="1" applyBorder="1" applyAlignment="1">
      <alignment horizontal="center" vertical="center" wrapText="1"/>
    </xf>
    <xf numFmtId="0" fontId="66" fillId="0" borderId="0" xfId="1" applyFont="1" applyFill="1" applyBorder="1" applyAlignment="1">
      <alignment horizontal="center"/>
    </xf>
    <xf numFmtId="0" fontId="36" fillId="0" borderId="0" xfId="0" applyFont="1" applyFill="1" applyBorder="1"/>
    <xf numFmtId="0" fontId="36" fillId="16" borderId="0" xfId="0" applyFont="1" applyFill="1" applyBorder="1"/>
    <xf numFmtId="0" fontId="74" fillId="0" borderId="0" xfId="0" applyFont="1" applyFill="1" applyBorder="1" applyAlignment="1">
      <alignment vertical="center"/>
    </xf>
    <xf numFmtId="0" fontId="36" fillId="0" borderId="0" xfId="0" applyFont="1" applyFill="1" applyBorder="1" applyAlignment="1">
      <alignment vertical="center"/>
    </xf>
    <xf numFmtId="0" fontId="66" fillId="0" borderId="0" xfId="1" applyFont="1" applyFill="1" applyBorder="1" applyAlignment="1">
      <alignment horizontal="center" vertical="center"/>
    </xf>
    <xf numFmtId="0" fontId="51" fillId="6" borderId="0" xfId="0" applyFont="1" applyFill="1" applyBorder="1" applyAlignment="1">
      <alignment horizontal="center" vertical="center"/>
    </xf>
    <xf numFmtId="0" fontId="36" fillId="22" borderId="69" xfId="0" applyFont="1" applyFill="1" applyBorder="1" applyAlignment="1">
      <alignment horizontal="center" vertical="center"/>
    </xf>
    <xf numFmtId="0" fontId="36" fillId="22" borderId="70" xfId="0" applyFont="1" applyFill="1" applyBorder="1" applyAlignment="1">
      <alignment horizontal="center" vertical="center"/>
    </xf>
    <xf numFmtId="0" fontId="36" fillId="22" borderId="71" xfId="0" applyFont="1" applyFill="1" applyBorder="1" applyAlignment="1">
      <alignment horizontal="center" vertical="center"/>
    </xf>
    <xf numFmtId="0" fontId="45" fillId="0" borderId="0" xfId="1" applyFont="1" applyFill="1" applyBorder="1" applyAlignment="1">
      <alignment vertical="center" wrapText="1"/>
    </xf>
    <xf numFmtId="0" fontId="36" fillId="0" borderId="0" xfId="0" applyFont="1" applyFill="1" applyBorder="1" applyAlignment="1">
      <alignment horizontal="center" vertical="center"/>
    </xf>
    <xf numFmtId="0" fontId="36" fillId="22" borderId="74" xfId="0" applyFont="1" applyFill="1" applyBorder="1" applyAlignment="1">
      <alignment horizontal="center" vertical="center"/>
    </xf>
    <xf numFmtId="0" fontId="36" fillId="22" borderId="75" xfId="0" applyFont="1" applyFill="1" applyBorder="1" applyAlignment="1">
      <alignment horizontal="center" vertical="center"/>
    </xf>
    <xf numFmtId="0" fontId="36" fillId="22" borderId="76" xfId="0" applyFont="1" applyFill="1" applyBorder="1" applyAlignment="1">
      <alignment horizontal="center" vertical="center"/>
    </xf>
    <xf numFmtId="0" fontId="75" fillId="0" borderId="0" xfId="0" applyFont="1" applyFill="1" applyBorder="1" applyAlignment="1">
      <alignment horizontal="center" vertical="center"/>
    </xf>
    <xf numFmtId="0" fontId="76" fillId="6" borderId="0" xfId="0" applyFont="1" applyFill="1" applyBorder="1" applyAlignment="1">
      <alignment horizontal="center" vertical="center"/>
    </xf>
    <xf numFmtId="0" fontId="62" fillId="22" borderId="74" xfId="0" applyFont="1" applyFill="1" applyBorder="1" applyAlignment="1">
      <alignment horizontal="center" vertical="center"/>
    </xf>
    <xf numFmtId="0" fontId="62" fillId="22" borderId="75" xfId="0" applyFont="1" applyFill="1" applyBorder="1" applyAlignment="1">
      <alignment horizontal="center" vertical="center"/>
    </xf>
    <xf numFmtId="0" fontId="62" fillId="22" borderId="76" xfId="0" applyFont="1" applyFill="1" applyBorder="1" applyAlignment="1">
      <alignment horizontal="center" vertical="center"/>
    </xf>
    <xf numFmtId="0" fontId="36" fillId="22" borderId="80" xfId="0" applyFont="1" applyFill="1" applyBorder="1" applyAlignment="1">
      <alignment horizontal="center" vertical="center"/>
    </xf>
    <xf numFmtId="0" fontId="36" fillId="22" borderId="81" xfId="0" applyFont="1" applyFill="1" applyBorder="1" applyAlignment="1">
      <alignment horizontal="center" vertical="center"/>
    </xf>
    <xf numFmtId="0" fontId="36" fillId="22" borderId="82" xfId="0" applyFont="1" applyFill="1" applyBorder="1" applyAlignment="1">
      <alignment horizontal="center" vertical="center"/>
    </xf>
    <xf numFmtId="0" fontId="38" fillId="0" borderId="0" xfId="0" applyFont="1" applyFill="1" applyBorder="1" applyAlignment="1">
      <alignment horizontal="center" vertical="center"/>
    </xf>
    <xf numFmtId="0" fontId="51" fillId="25" borderId="0" xfId="0" applyFont="1" applyFill="1" applyBorder="1" applyAlignment="1">
      <alignment horizontal="center" vertical="center"/>
    </xf>
    <xf numFmtId="0" fontId="49" fillId="0" borderId="0" xfId="0" applyFont="1" applyFill="1" applyBorder="1" applyAlignment="1">
      <alignment horizontal="center" vertical="center"/>
    </xf>
    <xf numFmtId="0" fontId="77" fillId="0" borderId="0" xfId="0" applyFont="1" applyFill="1" applyBorder="1" applyAlignment="1">
      <alignment horizontal="center" vertical="center"/>
    </xf>
    <xf numFmtId="0" fontId="66" fillId="0" borderId="0" xfId="0" applyFont="1" applyFill="1" applyBorder="1" applyAlignment="1">
      <alignment horizontal="center" vertical="center"/>
    </xf>
    <xf numFmtId="0" fontId="61" fillId="0" borderId="0" xfId="0" applyFont="1" applyFill="1" applyBorder="1" applyAlignment="1">
      <alignment horizontal="left" vertical="center" indent="1"/>
    </xf>
    <xf numFmtId="0" fontId="78" fillId="0" borderId="0" xfId="0" applyFont="1" applyFill="1" applyBorder="1" applyAlignment="1">
      <alignment horizontal="center" vertical="center"/>
    </xf>
    <xf numFmtId="0" fontId="71" fillId="3" borderId="0" xfId="1" applyFont="1" applyFill="1" applyAlignment="1">
      <alignment vertical="center"/>
    </xf>
    <xf numFmtId="3" fontId="23" fillId="0" borderId="19" xfId="0" applyNumberFormat="1" applyFont="1" applyBorder="1" applyAlignment="1">
      <alignment horizontal="center" vertical="center"/>
    </xf>
    <xf numFmtId="8" fontId="23" fillId="0" borderId="1" xfId="7" applyNumberFormat="1" applyFont="1" applyBorder="1" applyAlignment="1">
      <alignment horizontal="center" vertical="center"/>
    </xf>
    <xf numFmtId="0" fontId="19" fillId="0" borderId="19" xfId="0" applyFont="1" applyBorder="1" applyAlignment="1">
      <alignment horizontal="center" vertical="center"/>
    </xf>
    <xf numFmtId="3" fontId="18" fillId="0" borderId="7" xfId="0" applyNumberFormat="1" applyFont="1" applyBorder="1" applyAlignment="1">
      <alignment vertical="center"/>
    </xf>
    <xf numFmtId="4" fontId="18" fillId="0" borderId="4" xfId="0" applyNumberFormat="1" applyFont="1" applyBorder="1" applyAlignment="1">
      <alignment vertical="center"/>
    </xf>
    <xf numFmtId="0" fontId="19" fillId="0" borderId="2" xfId="0" applyFont="1" applyBorder="1" applyAlignment="1">
      <alignment horizontal="center" vertical="center"/>
    </xf>
    <xf numFmtId="1" fontId="19" fillId="0" borderId="3" xfId="7" applyNumberFormat="1" applyFont="1" applyBorder="1" applyAlignment="1">
      <alignment horizontal="center" vertical="center" wrapText="1"/>
    </xf>
    <xf numFmtId="0" fontId="19" fillId="0" borderId="1" xfId="0" applyFont="1" applyBorder="1" applyAlignment="1">
      <alignment horizontal="center" vertical="center"/>
    </xf>
    <xf numFmtId="0" fontId="14" fillId="5" borderId="0" xfId="1" applyFont="1" applyFill="1" applyAlignment="1">
      <alignment vertical="center"/>
    </xf>
    <xf numFmtId="9" fontId="20" fillId="0" borderId="2" xfId="7" applyNumberFormat="1" applyFont="1" applyBorder="1" applyAlignment="1">
      <alignment horizontal="center" vertical="center"/>
    </xf>
    <xf numFmtId="2" fontId="20" fillId="0" borderId="3" xfId="7" applyNumberFormat="1" applyFont="1" applyBorder="1" applyAlignment="1">
      <alignment horizontal="center" vertical="center"/>
    </xf>
    <xf numFmtId="3" fontId="18" fillId="0" borderId="2" xfId="0" applyNumberFormat="1" applyFont="1" applyBorder="1" applyAlignment="1">
      <alignment vertical="center"/>
    </xf>
    <xf numFmtId="4" fontId="18" fillId="0" borderId="3" xfId="0" applyNumberFormat="1" applyFont="1" applyBorder="1" applyAlignment="1">
      <alignment vertical="center"/>
    </xf>
    <xf numFmtId="4" fontId="18" fillId="0" borderId="0" xfId="0" applyNumberFormat="1" applyFont="1" applyBorder="1" applyAlignment="1">
      <alignment vertical="center"/>
    </xf>
    <xf numFmtId="0" fontId="19" fillId="0" borderId="0" xfId="0" applyFont="1" applyBorder="1" applyAlignment="1">
      <alignment horizontal="center" vertical="center" wrapText="1"/>
    </xf>
    <xf numFmtId="44" fontId="19" fillId="0" borderId="0" xfId="7" applyFont="1" applyBorder="1" applyAlignment="1">
      <alignment vertical="center" wrapText="1"/>
    </xf>
    <xf numFmtId="0" fontId="79" fillId="3" borderId="0" xfId="1" applyFont="1" applyFill="1" applyAlignment="1">
      <alignment horizontal="left" vertical="center"/>
    </xf>
    <xf numFmtId="0" fontId="2" fillId="0" borderId="0" xfId="0" applyFont="1"/>
    <xf numFmtId="2" fontId="9" fillId="3" borderId="0" xfId="1" applyNumberFormat="1" applyFont="1" applyFill="1" applyAlignment="1">
      <alignment horizontal="center" vertical="center"/>
    </xf>
    <xf numFmtId="2" fontId="9" fillId="6" borderId="0" xfId="1" applyNumberFormat="1" applyFont="1" applyFill="1" applyAlignment="1">
      <alignment horizontal="center" vertical="center"/>
    </xf>
    <xf numFmtId="1" fontId="19" fillId="0" borderId="0" xfId="7" applyNumberFormat="1" applyFont="1" applyBorder="1" applyAlignment="1">
      <alignment horizontal="center" vertical="center" wrapText="1"/>
    </xf>
    <xf numFmtId="2" fontId="20" fillId="0" borderId="0" xfId="7" applyNumberFormat="1" applyFont="1" applyBorder="1" applyAlignment="1">
      <alignment horizontal="center" vertical="center"/>
    </xf>
    <xf numFmtId="0" fontId="31" fillId="5" borderId="0" xfId="1" applyFont="1" applyFill="1" applyAlignment="1">
      <alignment horizontal="left" vertical="top"/>
    </xf>
    <xf numFmtId="9" fontId="20" fillId="0" borderId="0" xfId="7" applyNumberFormat="1" applyFont="1" applyBorder="1" applyAlignment="1">
      <alignment horizontal="center" vertical="center"/>
    </xf>
    <xf numFmtId="0" fontId="20" fillId="0" borderId="0" xfId="7" applyNumberFormat="1" applyFont="1" applyBorder="1" applyAlignment="1">
      <alignment horizontal="center" vertical="center"/>
    </xf>
    <xf numFmtId="2" fontId="18" fillId="0" borderId="0" xfId="0" applyNumberFormat="1" applyFont="1" applyBorder="1" applyAlignment="1">
      <alignment horizontal="center" vertical="center"/>
    </xf>
    <xf numFmtId="2" fontId="9" fillId="0" borderId="0" xfId="0" applyNumberFormat="1" applyFont="1" applyBorder="1" applyAlignment="1">
      <alignment horizontal="center" vertical="center"/>
    </xf>
    <xf numFmtId="2" fontId="9" fillId="0" borderId="0" xfId="0" applyNumberFormat="1" applyFont="1" applyAlignment="1">
      <alignment horizontal="center" vertical="center"/>
    </xf>
    <xf numFmtId="2" fontId="6" fillId="3" borderId="0" xfId="1" applyNumberFormat="1" applyFont="1" applyFill="1" applyAlignment="1">
      <alignment horizontal="center" vertical="center"/>
    </xf>
    <xf numFmtId="2" fontId="2" fillId="0" borderId="0" xfId="0" applyNumberFormat="1" applyFont="1" applyAlignment="1">
      <alignment horizontal="center" vertical="center"/>
    </xf>
    <xf numFmtId="2" fontId="9" fillId="0" borderId="0" xfId="1" applyNumberFormat="1" applyFont="1" applyFill="1" applyBorder="1" applyAlignment="1">
      <alignment horizontal="center" vertical="center"/>
    </xf>
    <xf numFmtId="2" fontId="9" fillId="0" borderId="0" xfId="1" applyNumberFormat="1" applyFont="1" applyAlignment="1">
      <alignment horizontal="center" vertical="center"/>
    </xf>
    <xf numFmtId="0" fontId="19" fillId="25" borderId="19" xfId="0" applyFont="1" applyFill="1" applyBorder="1" applyAlignment="1">
      <alignment horizontal="center" vertical="center"/>
    </xf>
    <xf numFmtId="0" fontId="19" fillId="13" borderId="1" xfId="0" applyFont="1" applyFill="1" applyBorder="1" applyAlignment="1">
      <alignment horizontal="center" vertical="center"/>
    </xf>
    <xf numFmtId="13" fontId="20" fillId="25" borderId="2" xfId="0" applyNumberFormat="1" applyFont="1" applyFill="1" applyBorder="1" applyAlignment="1">
      <alignment horizontal="center" vertical="center"/>
    </xf>
    <xf numFmtId="13" fontId="20" fillId="13" borderId="2" xfId="0" applyNumberFormat="1" applyFont="1" applyFill="1" applyBorder="1" applyAlignment="1">
      <alignment horizontal="center" vertical="center"/>
    </xf>
    <xf numFmtId="3" fontId="23" fillId="25" borderId="7" xfId="0" applyNumberFormat="1" applyFont="1" applyFill="1" applyBorder="1" applyAlignment="1">
      <alignment horizontal="center" vertical="center"/>
    </xf>
    <xf numFmtId="4" fontId="23" fillId="25" borderId="4" xfId="0" applyNumberFormat="1" applyFont="1" applyFill="1" applyBorder="1" applyAlignment="1">
      <alignment horizontal="center" vertical="center"/>
    </xf>
    <xf numFmtId="4" fontId="23" fillId="0" borderId="0" xfId="0" applyNumberFormat="1" applyFont="1" applyBorder="1" applyAlignment="1">
      <alignment horizontal="center" vertical="center"/>
    </xf>
    <xf numFmtId="4" fontId="23" fillId="13" borderId="7" xfId="0" applyNumberFormat="1" applyFont="1" applyFill="1" applyBorder="1" applyAlignment="1">
      <alignment horizontal="center" vertical="center"/>
    </xf>
    <xf numFmtId="4" fontId="23" fillId="13" borderId="4" xfId="0" applyNumberFormat="1" applyFont="1" applyFill="1" applyBorder="1" applyAlignment="1">
      <alignment horizontal="center" vertical="center"/>
    </xf>
    <xf numFmtId="4" fontId="23" fillId="0" borderId="7" xfId="0" applyNumberFormat="1" applyFont="1" applyBorder="1" applyAlignment="1">
      <alignment horizontal="center" vertical="center"/>
    </xf>
    <xf numFmtId="4" fontId="23" fillId="0" borderId="4" xfId="0" applyNumberFormat="1" applyFont="1" applyBorder="1" applyAlignment="1">
      <alignment horizontal="center" vertical="center"/>
    </xf>
    <xf numFmtId="3" fontId="18" fillId="25" borderId="7" xfId="0" applyNumberFormat="1" applyFont="1" applyFill="1" applyBorder="1" applyAlignment="1">
      <alignment vertical="center"/>
    </xf>
    <xf numFmtId="164" fontId="18" fillId="25" borderId="4" xfId="0" applyNumberFormat="1" applyFont="1" applyFill="1" applyBorder="1" applyAlignment="1">
      <alignment horizontal="center" vertical="center"/>
    </xf>
    <xf numFmtId="164" fontId="18" fillId="0" borderId="0" xfId="0" applyNumberFormat="1" applyFont="1" applyBorder="1" applyAlignment="1">
      <alignment horizontal="center" vertical="center"/>
    </xf>
    <xf numFmtId="3" fontId="18" fillId="13" borderId="7" xfId="0" applyNumberFormat="1" applyFont="1" applyFill="1" applyBorder="1" applyAlignment="1">
      <alignment vertical="center"/>
    </xf>
    <xf numFmtId="164" fontId="18" fillId="13" borderId="4" xfId="0" applyNumberFormat="1" applyFont="1" applyFill="1" applyBorder="1" applyAlignment="1">
      <alignment vertical="center"/>
    </xf>
    <xf numFmtId="164" fontId="18" fillId="0" borderId="0" xfId="0" applyNumberFormat="1" applyFont="1" applyBorder="1" applyAlignment="1">
      <alignment vertical="center"/>
    </xf>
    <xf numFmtId="164" fontId="18" fillId="0" borderId="4" xfId="0" applyNumberFormat="1" applyFont="1" applyBorder="1" applyAlignment="1">
      <alignment vertical="center"/>
    </xf>
    <xf numFmtId="0" fontId="14" fillId="0" borderId="0" xfId="1" applyFont="1"/>
    <xf numFmtId="0" fontId="14" fillId="5" borderId="0" xfId="1" applyFont="1" applyFill="1" applyAlignment="1">
      <alignment vertical="center" wrapText="1"/>
    </xf>
    <xf numFmtId="3" fontId="18" fillId="25" borderId="2" xfId="0" applyNumberFormat="1" applyFont="1" applyFill="1" applyBorder="1" applyAlignment="1">
      <alignment vertical="center"/>
    </xf>
    <xf numFmtId="164" fontId="18" fillId="25" borderId="3" xfId="0" applyNumberFormat="1" applyFont="1" applyFill="1" applyBorder="1" applyAlignment="1">
      <alignment horizontal="center" vertical="center"/>
    </xf>
    <xf numFmtId="3" fontId="18" fillId="13" borderId="2" xfId="0" applyNumberFormat="1" applyFont="1" applyFill="1" applyBorder="1" applyAlignment="1">
      <alignment vertical="center"/>
    </xf>
    <xf numFmtId="164" fontId="18" fillId="13" borderId="3" xfId="0" applyNumberFormat="1" applyFont="1" applyFill="1" applyBorder="1" applyAlignment="1">
      <alignment vertical="center"/>
    </xf>
    <xf numFmtId="164" fontId="18" fillId="0" borderId="3" xfId="0" applyNumberFormat="1" applyFont="1" applyBorder="1" applyAlignment="1">
      <alignment vertical="center"/>
    </xf>
    <xf numFmtId="2" fontId="10" fillId="0" borderId="0" xfId="0" applyNumberFormat="1" applyFont="1" applyBorder="1" applyAlignment="1">
      <alignment vertical="center"/>
    </xf>
    <xf numFmtId="2" fontId="81" fillId="29" borderId="21" xfId="0" applyNumberFormat="1" applyFont="1" applyFill="1" applyBorder="1" applyAlignment="1">
      <alignment horizontal="center" vertical="center"/>
    </xf>
    <xf numFmtId="0" fontId="81" fillId="25" borderId="22" xfId="0" applyFont="1" applyFill="1" applyBorder="1" applyAlignment="1">
      <alignment horizontal="center" vertical="center"/>
    </xf>
    <xf numFmtId="0" fontId="81" fillId="0" borderId="0" xfId="0" applyFont="1" applyFill="1" applyBorder="1" applyAlignment="1">
      <alignment horizontal="center" vertical="center"/>
    </xf>
    <xf numFmtId="2" fontId="81" fillId="25" borderId="21" xfId="0" applyNumberFormat="1" applyFont="1" applyFill="1" applyBorder="1" applyAlignment="1">
      <alignment horizontal="center" vertical="center"/>
    </xf>
    <xf numFmtId="0" fontId="81" fillId="6" borderId="22" xfId="0" applyFont="1" applyFill="1" applyBorder="1" applyAlignment="1">
      <alignment horizontal="center" vertical="center"/>
    </xf>
    <xf numFmtId="2" fontId="81" fillId="29" borderId="12" xfId="0" applyNumberFormat="1" applyFont="1" applyFill="1" applyBorder="1" applyAlignment="1">
      <alignment horizontal="center" vertical="center"/>
    </xf>
    <xf numFmtId="0" fontId="81" fillId="0" borderId="87" xfId="0" applyFont="1" applyFill="1" applyBorder="1" applyAlignment="1">
      <alignment horizontal="center" vertical="center"/>
    </xf>
    <xf numFmtId="2" fontId="82" fillId="29" borderId="86" xfId="0" applyNumberFormat="1" applyFont="1" applyFill="1" applyBorder="1" applyAlignment="1">
      <alignment horizontal="center" vertical="center" wrapText="1"/>
    </xf>
    <xf numFmtId="8" fontId="82" fillId="25" borderId="86" xfId="7" applyNumberFormat="1" applyFont="1" applyFill="1" applyBorder="1" applyAlignment="1">
      <alignment horizontal="center" vertical="center" wrapText="1"/>
    </xf>
    <xf numFmtId="8" fontId="82" fillId="0" borderId="0" xfId="7" applyNumberFormat="1" applyFont="1" applyFill="1" applyBorder="1" applyAlignment="1">
      <alignment horizontal="center" vertical="center" wrapText="1"/>
    </xf>
    <xf numFmtId="2" fontId="82" fillId="25" borderId="86" xfId="7" applyNumberFormat="1" applyFont="1" applyFill="1" applyBorder="1" applyAlignment="1">
      <alignment horizontal="center" vertical="center" wrapText="1"/>
    </xf>
    <xf numFmtId="8" fontId="82" fillId="6" borderId="86" xfId="7" applyNumberFormat="1" applyFont="1" applyFill="1" applyBorder="1" applyAlignment="1">
      <alignment horizontal="center" vertical="center" wrapText="1"/>
    </xf>
    <xf numFmtId="2" fontId="82" fillId="29" borderId="86" xfId="7" applyNumberFormat="1" applyFont="1" applyFill="1" applyBorder="1" applyAlignment="1">
      <alignment horizontal="center" vertical="center" wrapText="1"/>
    </xf>
    <xf numFmtId="8" fontId="82" fillId="0" borderId="86" xfId="7" applyNumberFormat="1" applyFont="1" applyFill="1" applyBorder="1" applyAlignment="1">
      <alignment horizontal="center" vertical="center" wrapText="1"/>
    </xf>
    <xf numFmtId="0" fontId="83" fillId="0" borderId="5" xfId="0" applyFont="1" applyBorder="1" applyAlignment="1">
      <alignment horizontal="left" vertical="center" wrapText="1"/>
    </xf>
    <xf numFmtId="0" fontId="19" fillId="28" borderId="5" xfId="0" applyFont="1" applyFill="1" applyBorder="1" applyAlignment="1">
      <alignment horizontal="center" vertical="center"/>
    </xf>
    <xf numFmtId="1" fontId="19" fillId="0" borderId="5" xfId="9" applyNumberFormat="1" applyFont="1" applyBorder="1" applyAlignment="1">
      <alignment horizontal="center" vertical="center" wrapText="1"/>
    </xf>
    <xf numFmtId="2" fontId="19" fillId="25" borderId="5" xfId="7" applyNumberFormat="1" applyFont="1" applyFill="1" applyBorder="1" applyAlignment="1">
      <alignment horizontal="center" vertical="center" wrapText="1"/>
    </xf>
    <xf numFmtId="2" fontId="18" fillId="29" borderId="5" xfId="0" applyNumberFormat="1" applyFont="1" applyFill="1" applyBorder="1" applyAlignment="1">
      <alignment horizontal="center" vertical="center"/>
    </xf>
    <xf numFmtId="4" fontId="18" fillId="25" borderId="5" xfId="0" applyNumberFormat="1" applyFont="1" applyFill="1" applyBorder="1" applyAlignment="1">
      <alignment vertical="center"/>
    </xf>
    <xf numFmtId="4" fontId="18" fillId="0" borderId="0" xfId="0" applyNumberFormat="1" applyFont="1" applyFill="1" applyBorder="1" applyAlignment="1">
      <alignment vertical="center"/>
    </xf>
    <xf numFmtId="2" fontId="18" fillId="25" borderId="5" xfId="7" applyNumberFormat="1" applyFont="1" applyFill="1" applyBorder="1" applyAlignment="1">
      <alignment horizontal="center" vertical="center" wrapText="1"/>
    </xf>
    <xf numFmtId="2" fontId="18" fillId="6" borderId="5" xfId="9" applyNumberFormat="1" applyFont="1" applyFill="1" applyBorder="1" applyAlignment="1">
      <alignment vertical="center"/>
    </xf>
    <xf numFmtId="2" fontId="18" fillId="0" borderId="0" xfId="9" applyNumberFormat="1" applyFont="1" applyFill="1" applyBorder="1" applyAlignment="1">
      <alignment vertical="center"/>
    </xf>
    <xf numFmtId="2" fontId="18" fillId="29" borderId="5" xfId="7" applyNumberFormat="1" applyFont="1" applyFill="1" applyBorder="1" applyAlignment="1">
      <alignment horizontal="center" vertical="center" wrapText="1"/>
    </xf>
    <xf numFmtId="9" fontId="18" fillId="0" borderId="5" xfId="9" applyFont="1" applyFill="1" applyBorder="1" applyAlignment="1">
      <alignment vertical="center"/>
    </xf>
    <xf numFmtId="9" fontId="19" fillId="29" borderId="5" xfId="9" applyFont="1" applyFill="1" applyBorder="1" applyAlignment="1">
      <alignment horizontal="center" vertical="center"/>
    </xf>
    <xf numFmtId="9" fontId="19" fillId="0" borderId="5" xfId="9" applyFont="1" applyBorder="1" applyAlignment="1">
      <alignment horizontal="center" vertical="center" wrapText="1"/>
    </xf>
    <xf numFmtId="9" fontId="19" fillId="25" borderId="5" xfId="9" applyFont="1" applyFill="1" applyBorder="1" applyAlignment="1">
      <alignment horizontal="center" vertical="center" wrapText="1"/>
    </xf>
    <xf numFmtId="0" fontId="83" fillId="0" borderId="0" xfId="0" applyFont="1" applyBorder="1" applyAlignment="1">
      <alignment horizontal="left" vertical="center" wrapText="1"/>
    </xf>
    <xf numFmtId="2" fontId="19" fillId="0" borderId="0" xfId="7" applyNumberFormat="1" applyFont="1" applyFill="1" applyBorder="1" applyAlignment="1">
      <alignment horizontal="center" vertical="center" wrapText="1"/>
    </xf>
    <xf numFmtId="0" fontId="9" fillId="0" borderId="0" xfId="1" applyFont="1" applyFill="1" applyBorder="1" applyAlignment="1">
      <alignment vertical="top" wrapText="1"/>
    </xf>
    <xf numFmtId="0" fontId="84" fillId="0" borderId="0" xfId="0" applyFont="1" applyFill="1" applyBorder="1" applyAlignment="1">
      <alignment vertical="center"/>
    </xf>
    <xf numFmtId="0" fontId="19" fillId="0" borderId="0" xfId="0" applyFont="1" applyFill="1" applyBorder="1" applyAlignment="1">
      <alignment horizontal="center" vertical="center" wrapText="1"/>
    </xf>
    <xf numFmtId="0" fontId="84" fillId="0" borderId="0" xfId="0" applyFont="1" applyFill="1" applyBorder="1" applyAlignment="1">
      <alignment horizontal="left" vertical="center"/>
    </xf>
    <xf numFmtId="0" fontId="21" fillId="0" borderId="0" xfId="0" applyFont="1" applyFill="1" applyBorder="1" applyAlignment="1">
      <alignment horizontal="left" vertical="center"/>
    </xf>
    <xf numFmtId="0" fontId="80" fillId="5" borderId="0" xfId="1" applyFont="1" applyFill="1" applyBorder="1" applyAlignment="1">
      <alignment vertical="center" wrapText="1"/>
    </xf>
    <xf numFmtId="0" fontId="86" fillId="0" borderId="0" xfId="0" applyFont="1"/>
    <xf numFmtId="0" fontId="6" fillId="5" borderId="0" xfId="1" applyFont="1" applyFill="1" applyAlignment="1">
      <alignment vertical="top" wrapText="1"/>
    </xf>
    <xf numFmtId="0" fontId="85" fillId="0" borderId="0" xfId="0" applyFont="1"/>
    <xf numFmtId="1" fontId="6" fillId="3" borderId="0" xfId="1" applyNumberFormat="1" applyFont="1" applyFill="1"/>
    <xf numFmtId="0" fontId="6" fillId="3" borderId="0" xfId="1" applyFont="1" applyFill="1" applyBorder="1"/>
    <xf numFmtId="165" fontId="6" fillId="3" borderId="0" xfId="1" applyNumberFormat="1" applyFont="1" applyFill="1"/>
    <xf numFmtId="166" fontId="6" fillId="3" borderId="0" xfId="1" applyNumberFormat="1" applyFont="1" applyFill="1"/>
    <xf numFmtId="0" fontId="90" fillId="5" borderId="0" xfId="1" applyFont="1" applyFill="1" applyBorder="1" applyAlignment="1">
      <alignment horizontal="left" vertical="center" wrapText="1"/>
    </xf>
    <xf numFmtId="1" fontId="6" fillId="6" borderId="0" xfId="1" applyNumberFormat="1" applyFont="1" applyFill="1"/>
    <xf numFmtId="0" fontId="6" fillId="6" borderId="0" xfId="1" applyFont="1" applyFill="1" applyBorder="1"/>
    <xf numFmtId="165" fontId="6" fillId="6" borderId="0" xfId="1" applyNumberFormat="1" applyFont="1" applyFill="1"/>
    <xf numFmtId="166" fontId="6" fillId="6" borderId="0" xfId="1" applyNumberFormat="1" applyFont="1" applyFill="1"/>
    <xf numFmtId="1" fontId="6" fillId="0" borderId="0" xfId="1" applyNumberFormat="1" applyFont="1"/>
    <xf numFmtId="165" fontId="6" fillId="0" borderId="0" xfId="1" applyNumberFormat="1" applyFont="1"/>
    <xf numFmtId="166" fontId="6" fillId="0" borderId="0" xfId="1" applyNumberFormat="1" applyFont="1"/>
    <xf numFmtId="0" fontId="6" fillId="0" borderId="0" xfId="1" applyFont="1" applyAlignment="1"/>
    <xf numFmtId="0" fontId="31" fillId="0" borderId="0" xfId="1" applyFont="1" applyAlignment="1">
      <alignment horizontal="left" vertical="top"/>
    </xf>
    <xf numFmtId="1" fontId="31" fillId="0" borderId="0" xfId="1" applyNumberFormat="1" applyFont="1" applyAlignment="1">
      <alignment horizontal="left" vertical="top"/>
    </xf>
    <xf numFmtId="0" fontId="6" fillId="0" borderId="0" xfId="1" applyFont="1" applyBorder="1" applyAlignment="1"/>
    <xf numFmtId="165" fontId="6" fillId="0" borderId="0" xfId="1" applyNumberFormat="1" applyFont="1" applyAlignment="1"/>
    <xf numFmtId="165" fontId="10" fillId="11" borderId="88" xfId="1" applyNumberFormat="1" applyFont="1" applyFill="1" applyBorder="1" applyAlignment="1">
      <alignment horizontal="center" vertical="center" wrapText="1"/>
    </xf>
    <xf numFmtId="166" fontId="10" fillId="11" borderId="88" xfId="1" applyNumberFormat="1" applyFont="1" applyFill="1" applyBorder="1" applyAlignment="1">
      <alignment horizontal="center" vertical="center" wrapText="1"/>
    </xf>
    <xf numFmtId="0" fontId="6" fillId="0" borderId="0" xfId="1" applyFont="1" applyFill="1" applyAlignment="1"/>
    <xf numFmtId="0" fontId="19" fillId="0" borderId="19" xfId="1" applyFont="1" applyFill="1" applyBorder="1" applyAlignment="1">
      <alignment horizontal="center" vertical="center"/>
    </xf>
    <xf numFmtId="0" fontId="6" fillId="0" borderId="1" xfId="1" applyFont="1" applyBorder="1" applyAlignment="1">
      <alignment horizontal="center" vertical="center"/>
    </xf>
    <xf numFmtId="1" fontId="31" fillId="30" borderId="21" xfId="1" applyNumberFormat="1" applyFont="1" applyFill="1" applyBorder="1" applyAlignment="1">
      <alignment horizontal="center" vertical="center"/>
    </xf>
    <xf numFmtId="0" fontId="92" fillId="26" borderId="89" xfId="1" applyFont="1" applyFill="1" applyBorder="1" applyAlignment="1">
      <alignment horizontal="center" vertical="center"/>
    </xf>
    <xf numFmtId="166" fontId="10" fillId="11" borderId="22" xfId="1" applyNumberFormat="1" applyFont="1" applyFill="1" applyBorder="1" applyAlignment="1">
      <alignment horizontal="center" vertical="center" wrapText="1"/>
    </xf>
    <xf numFmtId="0" fontId="93" fillId="5" borderId="0" xfId="1" applyFont="1" applyFill="1" applyAlignment="1">
      <alignment horizontal="left" vertical="center"/>
    </xf>
    <xf numFmtId="0" fontId="31" fillId="0" borderId="7" xfId="1" applyFont="1" applyBorder="1" applyAlignment="1">
      <alignment horizontal="center" vertical="center"/>
    </xf>
    <xf numFmtId="0" fontId="6" fillId="0" borderId="4" xfId="1" applyFont="1" applyBorder="1" applyAlignment="1">
      <alignment horizontal="center" vertical="center"/>
    </xf>
    <xf numFmtId="1" fontId="6" fillId="0" borderId="90" xfId="1" applyNumberFormat="1" applyFont="1" applyBorder="1" applyAlignment="1">
      <alignment vertical="center"/>
    </xf>
    <xf numFmtId="12" fontId="6" fillId="0" borderId="91" xfId="1" applyNumberFormat="1" applyFont="1" applyBorder="1" applyAlignment="1">
      <alignment vertical="center"/>
    </xf>
    <xf numFmtId="165" fontId="6" fillId="0" borderId="86" xfId="1" applyNumberFormat="1" applyFont="1" applyBorder="1" applyAlignment="1">
      <alignment vertical="center"/>
    </xf>
    <xf numFmtId="166" fontId="6" fillId="0" borderId="86" xfId="1" applyNumberFormat="1" applyFont="1" applyBorder="1"/>
    <xf numFmtId="0" fontId="6" fillId="0" borderId="86" xfId="1" applyFont="1" applyBorder="1"/>
    <xf numFmtId="0" fontId="33" fillId="0" borderId="2" xfId="1" applyFont="1" applyBorder="1" applyAlignment="1">
      <alignment horizontal="center" vertical="center"/>
    </xf>
    <xf numFmtId="1" fontId="6" fillId="0" borderId="3" xfId="1" applyNumberFormat="1" applyFont="1" applyBorder="1" applyAlignment="1">
      <alignment horizontal="center" vertical="center"/>
    </xf>
    <xf numFmtId="1" fontId="6" fillId="0" borderId="92" xfId="1" applyNumberFormat="1" applyFont="1" applyBorder="1" applyAlignment="1">
      <alignment vertical="center"/>
    </xf>
    <xf numFmtId="164" fontId="6" fillId="0" borderId="91" xfId="1" applyNumberFormat="1" applyFont="1" applyBorder="1" applyAlignment="1">
      <alignment vertical="center"/>
    </xf>
    <xf numFmtId="166" fontId="6" fillId="0" borderId="5" xfId="1" applyNumberFormat="1" applyFont="1" applyBorder="1"/>
    <xf numFmtId="0" fontId="6" fillId="0" borderId="5" xfId="1" applyFont="1" applyBorder="1"/>
    <xf numFmtId="0" fontId="8" fillId="5" borderId="0" xfId="1" applyFont="1" applyFill="1" applyAlignment="1">
      <alignment vertical="center"/>
    </xf>
    <xf numFmtId="0" fontId="95" fillId="7" borderId="0" xfId="1" applyFont="1" applyFill="1"/>
    <xf numFmtId="0" fontId="96" fillId="7" borderId="0" xfId="1" applyFont="1" applyFill="1" applyAlignment="1">
      <alignment vertical="center"/>
    </xf>
    <xf numFmtId="0" fontId="6" fillId="5" borderId="0" xfId="0" applyFont="1" applyFill="1"/>
    <xf numFmtId="0" fontId="26" fillId="5" borderId="0" xfId="8" applyFill="1"/>
    <xf numFmtId="0" fontId="36" fillId="0" borderId="0" xfId="10" applyFont="1"/>
    <xf numFmtId="0" fontId="77" fillId="5" borderId="0" xfId="1" applyFont="1" applyFill="1" applyAlignment="1">
      <alignment vertical="center" wrapText="1"/>
    </xf>
    <xf numFmtId="0" fontId="77" fillId="5" borderId="0" xfId="1" applyFont="1" applyFill="1" applyAlignment="1">
      <alignment vertical="center"/>
    </xf>
    <xf numFmtId="0" fontId="97" fillId="5" borderId="0" xfId="1" applyFont="1" applyFill="1" applyBorder="1" applyAlignment="1">
      <alignment vertical="center" wrapText="1"/>
    </xf>
    <xf numFmtId="0" fontId="36" fillId="6" borderId="0" xfId="1" applyFont="1" applyFill="1" applyAlignment="1">
      <alignment vertical="center"/>
    </xf>
    <xf numFmtId="0" fontId="98" fillId="0" borderId="0" xfId="10" applyFont="1" applyBorder="1" applyAlignment="1">
      <alignment horizontal="center" vertical="center"/>
    </xf>
    <xf numFmtId="0" fontId="1" fillId="0" borderId="0" xfId="10" applyFont="1" applyAlignment="1">
      <alignment horizontal="center"/>
    </xf>
    <xf numFmtId="0" fontId="99" fillId="0" borderId="0" xfId="10" applyFont="1"/>
    <xf numFmtId="0" fontId="1" fillId="0" borderId="0" xfId="10"/>
    <xf numFmtId="0" fontId="38" fillId="0" borderId="0" xfId="1" applyFont="1" applyFill="1" applyAlignment="1">
      <alignment vertical="center"/>
    </xf>
    <xf numFmtId="0" fontId="98" fillId="0" borderId="0" xfId="10" applyFont="1" applyAlignment="1">
      <alignment horizontal="center" vertical="center"/>
    </xf>
    <xf numFmtId="0" fontId="51" fillId="16" borderId="0" xfId="1" applyFont="1" applyFill="1" applyAlignment="1">
      <alignment vertical="center" wrapText="1"/>
    </xf>
    <xf numFmtId="0" fontId="102" fillId="0" borderId="0" xfId="10" applyFont="1" applyFill="1" applyBorder="1" applyAlignment="1">
      <alignment vertical="center"/>
    </xf>
    <xf numFmtId="0" fontId="103" fillId="0" borderId="86" xfId="10" applyFont="1" applyBorder="1" applyAlignment="1">
      <alignment horizontal="center" vertical="center"/>
    </xf>
    <xf numFmtId="2" fontId="105" fillId="0" borderId="86" xfId="10" applyNumberFormat="1" applyFont="1" applyBorder="1" applyAlignment="1">
      <alignment horizontal="center" vertical="center"/>
    </xf>
    <xf numFmtId="0" fontId="106" fillId="0" borderId="0" xfId="10" applyFont="1" applyBorder="1" applyAlignment="1">
      <alignment wrapText="1"/>
    </xf>
    <xf numFmtId="0" fontId="1" fillId="0" borderId="0" xfId="10" applyBorder="1"/>
    <xf numFmtId="0" fontId="106" fillId="0" borderId="0" xfId="10" applyFont="1" applyAlignment="1">
      <alignment wrapText="1"/>
    </xf>
    <xf numFmtId="0" fontId="36" fillId="0" borderId="0" xfId="10" applyFont="1" applyAlignment="1">
      <alignment vertical="center"/>
    </xf>
    <xf numFmtId="0" fontId="105" fillId="0" borderId="0" xfId="10" applyFont="1" applyAlignment="1">
      <alignment horizontal="center" vertical="center"/>
    </xf>
    <xf numFmtId="0" fontId="36" fillId="16" borderId="0" xfId="10" applyFont="1" applyFill="1"/>
    <xf numFmtId="0" fontId="107" fillId="0" borderId="0" xfId="10" applyFont="1" applyAlignment="1">
      <alignment vertical="center"/>
    </xf>
    <xf numFmtId="0" fontId="108" fillId="0" borderId="0" xfId="10" applyFont="1" applyFill="1" applyBorder="1" applyAlignment="1">
      <alignment vertical="center"/>
    </xf>
    <xf numFmtId="0" fontId="98" fillId="0" borderId="0" xfId="10" applyFont="1"/>
    <xf numFmtId="0" fontId="107" fillId="0" borderId="0" xfId="10" applyFont="1" applyAlignment="1">
      <alignment horizontal="center" vertical="center"/>
    </xf>
    <xf numFmtId="0" fontId="107" fillId="0" borderId="0" xfId="10" applyFont="1"/>
    <xf numFmtId="0" fontId="107" fillId="0" borderId="0" xfId="10" applyFont="1" applyBorder="1"/>
    <xf numFmtId="0" fontId="1" fillId="0" borderId="0" xfId="10" applyFont="1" applyBorder="1" applyAlignment="1">
      <alignment horizontal="center"/>
    </xf>
    <xf numFmtId="167" fontId="1" fillId="0" borderId="0" xfId="10" applyNumberFormat="1"/>
    <xf numFmtId="168" fontId="1" fillId="0" borderId="0" xfId="10" applyNumberFormat="1"/>
    <xf numFmtId="0" fontId="48" fillId="16" borderId="0" xfId="10" applyFont="1" applyFill="1" applyAlignment="1">
      <alignment vertical="center" wrapText="1"/>
    </xf>
    <xf numFmtId="0" fontId="110" fillId="31" borderId="0" xfId="1" applyFont="1" applyFill="1" applyAlignment="1">
      <alignment horizontal="left" vertical="center"/>
    </xf>
    <xf numFmtId="0" fontId="110" fillId="31" borderId="0" xfId="10" applyFont="1" applyFill="1" applyAlignment="1">
      <alignment horizontal="left" vertical="center"/>
    </xf>
    <xf numFmtId="0" fontId="111" fillId="31" borderId="0" xfId="1" applyFont="1" applyFill="1" applyAlignment="1">
      <alignment horizontal="left" vertical="center"/>
    </xf>
    <xf numFmtId="0" fontId="110" fillId="31" borderId="0" xfId="10" applyFont="1" applyFill="1" applyAlignment="1">
      <alignment horizontal="left" vertical="center" wrapText="1"/>
    </xf>
    <xf numFmtId="0" fontId="67" fillId="16" borderId="0" xfId="10" applyFont="1" applyFill="1"/>
    <xf numFmtId="0" fontId="36" fillId="16" borderId="0" xfId="10" applyFont="1" applyFill="1" applyAlignment="1">
      <alignment vertical="center"/>
    </xf>
    <xf numFmtId="0" fontId="36" fillId="3" borderId="0" xfId="1" applyFont="1" applyFill="1" applyAlignment="1">
      <alignment vertical="center"/>
    </xf>
    <xf numFmtId="0" fontId="61" fillId="0" borderId="0" xfId="10" applyFont="1" applyAlignment="1">
      <alignment horizontal="left" vertical="center"/>
    </xf>
    <xf numFmtId="169" fontId="112" fillId="0" borderId="0" xfId="10" applyNumberFormat="1" applyFont="1" applyFill="1" applyBorder="1" applyAlignment="1">
      <alignment horizontal="left" vertical="center"/>
    </xf>
    <xf numFmtId="0" fontId="112" fillId="0" borderId="0" xfId="10" applyFont="1" applyFill="1" applyBorder="1" applyAlignment="1">
      <alignment horizontal="left" vertical="center"/>
    </xf>
    <xf numFmtId="0" fontId="113" fillId="0" borderId="0" xfId="10" applyFont="1" applyFill="1" applyBorder="1" applyAlignment="1">
      <alignment horizontal="left" vertical="center"/>
    </xf>
    <xf numFmtId="0" fontId="61" fillId="0" borderId="0" xfId="10" applyFont="1" applyFill="1" applyBorder="1" applyAlignment="1">
      <alignment horizontal="left" vertical="center"/>
    </xf>
    <xf numFmtId="0" fontId="7" fillId="5" borderId="0" xfId="1" applyFont="1" applyFill="1" applyAlignment="1">
      <alignment horizontal="left" vertical="center" wrapText="1" indent="1"/>
    </xf>
    <xf numFmtId="0" fontId="10" fillId="5" borderId="0" xfId="1" applyFont="1" applyFill="1" applyAlignment="1">
      <alignment horizontal="left" vertical="center" wrapText="1"/>
    </xf>
    <xf numFmtId="0" fontId="21" fillId="0" borderId="0" xfId="0" applyFont="1" applyBorder="1" applyAlignment="1">
      <alignment horizontal="center" vertical="center"/>
    </xf>
    <xf numFmtId="0" fontId="10" fillId="0" borderId="0" xfId="1" applyFont="1" applyBorder="1" applyAlignment="1">
      <alignment horizontal="left"/>
    </xf>
    <xf numFmtId="3" fontId="23" fillId="0" borderId="0" xfId="0" applyNumberFormat="1" applyFont="1" applyBorder="1" applyAlignment="1">
      <alignment horizontal="center" vertical="center"/>
    </xf>
    <xf numFmtId="0" fontId="26" fillId="0" borderId="0" xfId="8" applyBorder="1" applyAlignment="1">
      <alignment horizontal="left"/>
    </xf>
    <xf numFmtId="0" fontId="89" fillId="5" borderId="0" xfId="1" applyFont="1" applyFill="1" applyAlignment="1">
      <alignment horizontal="center"/>
    </xf>
    <xf numFmtId="0" fontId="21" fillId="0" borderId="0" xfId="0" applyFont="1" applyFill="1" applyBorder="1" applyAlignment="1">
      <alignment horizontal="center" vertical="center"/>
    </xf>
    <xf numFmtId="0" fontId="14" fillId="5" borderId="0" xfId="1" applyFont="1" applyFill="1" applyAlignment="1">
      <alignment horizontal="left" vertical="center" wrapText="1"/>
    </xf>
    <xf numFmtId="0" fontId="22" fillId="0" borderId="0" xfId="0" applyFont="1" applyBorder="1" applyAlignment="1">
      <alignment horizontal="center" vertical="center" wrapText="1"/>
    </xf>
    <xf numFmtId="0" fontId="30" fillId="5" borderId="0" xfId="1" applyFont="1" applyFill="1" applyAlignment="1">
      <alignment horizontal="left" vertical="top" wrapText="1"/>
    </xf>
    <xf numFmtId="0" fontId="10" fillId="0" borderId="0" xfId="1" applyFont="1" applyBorder="1" applyAlignment="1">
      <alignment horizontal="center" vertical="center" wrapText="1"/>
    </xf>
    <xf numFmtId="0" fontId="6" fillId="5" borderId="0" xfId="1" applyFont="1" applyFill="1" applyAlignment="1">
      <alignment horizontal="right" vertical="top" wrapText="1"/>
    </xf>
    <xf numFmtId="0" fontId="14" fillId="5" borderId="0" xfId="1" applyFont="1" applyFill="1" applyAlignment="1">
      <alignment horizontal="left" vertical="top" wrapText="1"/>
    </xf>
    <xf numFmtId="0" fontId="27" fillId="5" borderId="0" xfId="8" applyFont="1" applyFill="1" applyAlignment="1">
      <alignment horizontal="left" vertical="center" wrapText="1"/>
    </xf>
    <xf numFmtId="0" fontId="28" fillId="10" borderId="0" xfId="0" applyFont="1" applyFill="1" applyAlignment="1">
      <alignment horizontal="center" vertical="center"/>
    </xf>
    <xf numFmtId="0" fontId="9" fillId="5" borderId="0" xfId="1" applyFont="1" applyFill="1" applyAlignment="1">
      <alignment horizontal="left" vertical="center" wrapText="1"/>
    </xf>
    <xf numFmtId="0" fontId="31" fillId="5" borderId="0" xfId="1" applyFont="1" applyFill="1" applyAlignment="1">
      <alignment horizontal="left"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13" fillId="0" borderId="15" xfId="1" applyFont="1" applyFill="1" applyBorder="1" applyAlignment="1">
      <alignment horizontal="center" vertical="center"/>
    </xf>
    <xf numFmtId="0" fontId="13" fillId="0" borderId="14" xfId="1" applyFont="1" applyFill="1" applyBorder="1" applyAlignment="1">
      <alignment horizontal="center" vertical="center"/>
    </xf>
    <xf numFmtId="0" fontId="13" fillId="0" borderId="13" xfId="1" applyFont="1" applyFill="1" applyBorder="1" applyAlignment="1">
      <alignment horizontal="center" vertical="center"/>
    </xf>
    <xf numFmtId="0" fontId="18" fillId="0" borderId="15" xfId="0" applyFont="1" applyBorder="1" applyAlignment="1">
      <alignment horizontal="center" vertical="center" wrapText="1"/>
    </xf>
    <xf numFmtId="0" fontId="18" fillId="0" borderId="13" xfId="0" applyFont="1" applyBorder="1" applyAlignment="1">
      <alignment horizontal="center" vertical="center" wrapText="1"/>
    </xf>
    <xf numFmtId="3" fontId="18" fillId="0" borderId="15" xfId="0" applyNumberFormat="1" applyFont="1" applyBorder="1" applyAlignment="1">
      <alignment horizontal="center" vertical="center" wrapText="1"/>
    </xf>
    <xf numFmtId="3" fontId="18" fillId="0" borderId="14"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0" fontId="10" fillId="0" borderId="0" xfId="1" applyFont="1" applyBorder="1" applyAlignment="1">
      <alignment horizontal="center" vertical="center"/>
    </xf>
    <xf numFmtId="0" fontId="19" fillId="5" borderId="0" xfId="1" applyFont="1" applyFill="1" applyAlignment="1">
      <alignment horizontal="left" vertical="top" wrapText="1"/>
    </xf>
    <xf numFmtId="0" fontId="31" fillId="0" borderId="5" xfId="0" applyFont="1" applyBorder="1" applyAlignment="1">
      <alignment horizontal="center" vertical="center"/>
    </xf>
    <xf numFmtId="3" fontId="10" fillId="0" borderId="5" xfId="1" applyNumberFormat="1" applyFont="1" applyBorder="1" applyAlignment="1">
      <alignment horizontal="center" vertical="center"/>
    </xf>
    <xf numFmtId="0" fontId="10" fillId="0" borderId="5" xfId="1" applyFont="1" applyBorder="1" applyAlignment="1">
      <alignment horizontal="center" vertical="center"/>
    </xf>
    <xf numFmtId="0" fontId="14" fillId="5" borderId="0" xfId="1" applyFont="1" applyFill="1" applyAlignment="1">
      <alignment horizontal="left" wrapText="1"/>
    </xf>
    <xf numFmtId="0" fontId="31" fillId="0" borderId="5" xfId="0" applyFont="1" applyBorder="1" applyAlignment="1">
      <alignment horizontal="center" vertical="center" wrapText="1"/>
    </xf>
    <xf numFmtId="3" fontId="20" fillId="0" borderId="5" xfId="0" applyNumberFormat="1" applyFont="1" applyBorder="1" applyAlignment="1">
      <alignment horizontal="center" vertical="center"/>
    </xf>
    <xf numFmtId="0" fontId="10" fillId="0" borderId="0" xfId="0" applyFont="1" applyBorder="1" applyAlignment="1">
      <alignment horizontal="center" vertical="center"/>
    </xf>
    <xf numFmtId="0" fontId="19" fillId="5" borderId="0" xfId="1" applyFont="1" applyFill="1" applyAlignment="1">
      <alignment horizontal="left" vertical="center" wrapText="1"/>
    </xf>
    <xf numFmtId="0" fontId="10" fillId="0" borderId="24" xfId="1" applyFont="1" applyBorder="1" applyAlignment="1">
      <alignment horizontal="center"/>
    </xf>
    <xf numFmtId="0" fontId="10" fillId="0" borderId="23" xfId="1" applyFont="1" applyBorder="1" applyAlignment="1">
      <alignment horizontal="center"/>
    </xf>
    <xf numFmtId="0" fontId="27" fillId="27" borderId="0" xfId="8" applyFont="1" applyFill="1" applyAlignment="1">
      <alignment horizontal="left" vertical="top" wrapText="1"/>
    </xf>
    <xf numFmtId="3" fontId="23" fillId="25" borderId="19" xfId="0" applyNumberFormat="1" applyFont="1" applyFill="1" applyBorder="1" applyAlignment="1">
      <alignment horizontal="center" vertical="center"/>
    </xf>
    <xf numFmtId="3" fontId="23" fillId="25" borderId="1" xfId="0" applyNumberFormat="1" applyFont="1" applyFill="1" applyBorder="1" applyAlignment="1">
      <alignment horizontal="center" vertical="center"/>
    </xf>
    <xf numFmtId="3" fontId="23" fillId="13" borderId="19" xfId="0" applyNumberFormat="1" applyFont="1" applyFill="1" applyBorder="1" applyAlignment="1">
      <alignment horizontal="center" vertical="center"/>
    </xf>
    <xf numFmtId="3" fontId="23" fillId="13" borderId="1" xfId="0" applyNumberFormat="1" applyFont="1" applyFill="1" applyBorder="1" applyAlignment="1">
      <alignment horizontal="center" vertical="center"/>
    </xf>
    <xf numFmtId="0" fontId="13" fillId="5" borderId="0" xfId="1" applyFont="1" applyFill="1" applyBorder="1" applyAlignment="1">
      <alignment horizontal="left" vertical="center" wrapText="1"/>
    </xf>
    <xf numFmtId="3" fontId="23" fillId="0" borderId="19" xfId="0" applyNumberFormat="1" applyFont="1" applyBorder="1" applyAlignment="1">
      <alignment horizontal="center" vertical="center"/>
    </xf>
    <xf numFmtId="3" fontId="23" fillId="0" borderId="1" xfId="0" applyNumberFormat="1" applyFont="1" applyBorder="1" applyAlignment="1">
      <alignment horizontal="center" vertical="center"/>
    </xf>
    <xf numFmtId="0" fontId="87" fillId="5" borderId="0" xfId="8" applyFont="1" applyFill="1" applyAlignment="1">
      <alignment horizontal="left" vertical="center" wrapText="1" indent="1"/>
    </xf>
    <xf numFmtId="0" fontId="88" fillId="5" borderId="0" xfId="1" applyFont="1" applyFill="1" applyAlignment="1">
      <alignment horizontal="left" vertical="center" wrapText="1" indent="1"/>
    </xf>
    <xf numFmtId="0" fontId="27" fillId="5" borderId="0" xfId="8" applyFont="1" applyFill="1" applyAlignment="1">
      <alignment horizontal="left" vertical="top" wrapText="1"/>
    </xf>
    <xf numFmtId="0" fontId="7" fillId="5" borderId="0" xfId="1" applyFont="1" applyFill="1" applyAlignment="1">
      <alignment horizontal="left" vertical="center" indent="1"/>
    </xf>
    <xf numFmtId="0" fontId="90" fillId="5" borderId="0" xfId="1" applyFont="1" applyFill="1" applyBorder="1" applyAlignment="1">
      <alignment horizontal="left" vertical="center" wrapText="1"/>
    </xf>
    <xf numFmtId="0" fontId="61" fillId="16" borderId="0" xfId="1" applyFont="1" applyFill="1" applyBorder="1" applyAlignment="1">
      <alignment horizontal="left" vertical="center" wrapText="1"/>
    </xf>
    <xf numFmtId="0" fontId="97" fillId="5" borderId="0" xfId="1" applyFont="1" applyFill="1" applyBorder="1" applyAlignment="1">
      <alignment horizontal="left" vertical="center" wrapText="1"/>
    </xf>
    <xf numFmtId="0" fontId="51" fillId="16" borderId="0" xfId="1" applyFont="1" applyFill="1" applyBorder="1" applyAlignment="1">
      <alignment horizontal="left" vertical="center" wrapText="1"/>
    </xf>
    <xf numFmtId="0" fontId="1" fillId="0" borderId="0" xfId="10" applyBorder="1" applyAlignment="1">
      <alignment horizontal="center"/>
    </xf>
    <xf numFmtId="0" fontId="100" fillId="0" borderId="0" xfId="10" applyFont="1" applyBorder="1" applyAlignment="1">
      <alignment horizontal="center" vertical="center"/>
    </xf>
    <xf numFmtId="0" fontId="10" fillId="0" borderId="0" xfId="1" applyFont="1" applyAlignment="1">
      <alignment horizontal="center"/>
    </xf>
    <xf numFmtId="0" fontId="21" fillId="0" borderId="84" xfId="0" applyFont="1" applyBorder="1" applyAlignment="1">
      <alignment horizontal="center" vertical="center"/>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wrapText="1"/>
    </xf>
    <xf numFmtId="0" fontId="19" fillId="0" borderId="85" xfId="0" applyFont="1" applyBorder="1" applyAlignment="1">
      <alignment horizontal="center" vertical="center" wrapText="1"/>
    </xf>
    <xf numFmtId="0" fontId="19" fillId="0" borderId="86" xfId="0" applyFont="1" applyBorder="1" applyAlignment="1">
      <alignment horizontal="center" vertical="center" wrapText="1"/>
    </xf>
    <xf numFmtId="0" fontId="19" fillId="0" borderId="5" xfId="0" applyFont="1" applyBorder="1" applyAlignment="1">
      <alignment horizontal="center" vertical="center" wrapText="1"/>
    </xf>
    <xf numFmtId="0" fontId="10" fillId="0" borderId="5" xfId="0" applyFont="1" applyBorder="1" applyAlignment="1">
      <alignment horizontal="center" vertical="center"/>
    </xf>
    <xf numFmtId="2" fontId="10" fillId="0" borderId="24" xfId="0" applyNumberFormat="1" applyFont="1" applyBorder="1" applyAlignment="1">
      <alignment horizontal="center" vertical="center"/>
    </xf>
    <xf numFmtId="2" fontId="10" fillId="0" borderId="23" xfId="0" applyNumberFormat="1" applyFont="1" applyBorder="1" applyAlignment="1">
      <alignment horizontal="center" vertical="center"/>
    </xf>
    <xf numFmtId="2" fontId="10" fillId="0" borderId="21" xfId="0" applyNumberFormat="1" applyFont="1" applyBorder="1" applyAlignment="1">
      <alignment horizontal="center" vertical="center"/>
    </xf>
    <xf numFmtId="2" fontId="10" fillId="0" borderId="22" xfId="0" applyNumberFormat="1" applyFont="1" applyBorder="1" applyAlignment="1">
      <alignment horizontal="center" vertical="center"/>
    </xf>
    <xf numFmtId="0" fontId="19" fillId="28" borderId="5" xfId="0" applyFont="1" applyFill="1" applyBorder="1" applyAlignment="1">
      <alignment horizontal="center" vertical="center" wrapText="1"/>
    </xf>
    <xf numFmtId="0" fontId="19" fillId="25" borderId="5" xfId="0" applyFont="1" applyFill="1" applyBorder="1" applyAlignment="1">
      <alignment horizontal="center" vertical="center" wrapText="1"/>
    </xf>
    <xf numFmtId="0" fontId="29" fillId="5" borderId="0" xfId="1" applyFont="1" applyFill="1" applyBorder="1" applyAlignment="1">
      <alignment horizontal="left" vertical="center" wrapText="1"/>
    </xf>
    <xf numFmtId="0" fontId="10" fillId="0" borderId="8" xfId="1" applyFont="1" applyBorder="1" applyAlignment="1">
      <alignment horizontal="left"/>
    </xf>
    <xf numFmtId="0" fontId="10" fillId="0" borderId="9" xfId="1" applyFont="1" applyBorder="1" applyAlignment="1">
      <alignment horizontal="left"/>
    </xf>
    <xf numFmtId="3" fontId="23" fillId="0" borderId="8" xfId="0" applyNumberFormat="1" applyFont="1" applyBorder="1" applyAlignment="1">
      <alignment horizontal="center" vertical="center"/>
    </xf>
    <xf numFmtId="3" fontId="23" fillId="0" borderId="10" xfId="0" applyNumberFormat="1" applyFont="1" applyBorder="1" applyAlignment="1">
      <alignment horizontal="center" vertical="center"/>
    </xf>
    <xf numFmtId="0" fontId="10" fillId="0" borderId="11" xfId="1" applyFont="1" applyBorder="1" applyAlignment="1">
      <alignment horizontal="center" vertical="center" wrapText="1"/>
    </xf>
    <xf numFmtId="0" fontId="10" fillId="0" borderId="12" xfId="1" applyFont="1" applyBorder="1" applyAlignment="1">
      <alignment horizontal="center" vertical="center" wrapText="1"/>
    </xf>
    <xf numFmtId="0" fontId="39" fillId="5" borderId="0" xfId="1" applyFont="1" applyFill="1" applyBorder="1" applyAlignment="1">
      <alignment horizontal="left" vertical="center" wrapText="1"/>
    </xf>
    <xf numFmtId="0" fontId="10" fillId="16" borderId="0" xfId="1" applyFont="1" applyFill="1" applyAlignment="1">
      <alignment horizontal="left" vertical="top" wrapText="1"/>
    </xf>
    <xf numFmtId="0" fontId="44" fillId="17" borderId="30" xfId="1" applyFont="1" applyFill="1" applyBorder="1" applyAlignment="1">
      <alignment horizontal="center" vertical="center" wrapText="1"/>
    </xf>
    <xf numFmtId="0" fontId="44" fillId="17" borderId="31" xfId="1" applyFont="1" applyFill="1" applyBorder="1" applyAlignment="1">
      <alignment horizontal="center" vertical="center" wrapText="1"/>
    </xf>
    <xf numFmtId="0" fontId="44" fillId="17" borderId="32" xfId="1" applyFont="1" applyFill="1" applyBorder="1" applyAlignment="1">
      <alignment horizontal="center" vertical="center" wrapText="1"/>
    </xf>
    <xf numFmtId="0" fontId="44" fillId="17" borderId="36" xfId="1" applyFont="1" applyFill="1" applyBorder="1" applyAlignment="1">
      <alignment horizontal="center" vertical="center" wrapText="1"/>
    </xf>
    <xf numFmtId="0" fontId="44" fillId="17" borderId="37" xfId="1" applyFont="1" applyFill="1" applyBorder="1" applyAlignment="1">
      <alignment horizontal="center" vertical="center" wrapText="1"/>
    </xf>
    <xf numFmtId="0" fontId="44" fillId="17" borderId="38" xfId="1" applyFont="1" applyFill="1" applyBorder="1" applyAlignment="1">
      <alignment horizontal="center" vertical="center" wrapText="1"/>
    </xf>
    <xf numFmtId="0" fontId="44" fillId="18" borderId="30" xfId="1" applyFont="1" applyFill="1" applyBorder="1" applyAlignment="1">
      <alignment horizontal="center" vertical="center" wrapText="1"/>
    </xf>
    <xf numFmtId="0" fontId="44" fillId="18" borderId="31" xfId="1" applyFont="1" applyFill="1" applyBorder="1" applyAlignment="1">
      <alignment horizontal="center" vertical="center" wrapText="1"/>
    </xf>
    <xf numFmtId="0" fontId="44" fillId="18" borderId="32" xfId="1" applyFont="1" applyFill="1" applyBorder="1" applyAlignment="1">
      <alignment horizontal="center" vertical="center" wrapText="1"/>
    </xf>
    <xf numFmtId="0" fontId="44" fillId="18" borderId="36" xfId="1" applyFont="1" applyFill="1" applyBorder="1" applyAlignment="1">
      <alignment horizontal="center" vertical="center" wrapText="1"/>
    </xf>
    <xf numFmtId="0" fontId="44" fillId="18" borderId="37" xfId="1" applyFont="1" applyFill="1" applyBorder="1" applyAlignment="1">
      <alignment horizontal="center" vertical="center" wrapText="1"/>
    </xf>
    <xf numFmtId="0" fontId="44" fillId="18" borderId="38" xfId="1" applyFont="1" applyFill="1" applyBorder="1" applyAlignment="1">
      <alignment horizontal="center" vertical="center" wrapText="1"/>
    </xf>
    <xf numFmtId="0" fontId="48" fillId="16" borderId="0" xfId="1" applyFont="1" applyFill="1" applyBorder="1" applyAlignment="1">
      <alignment horizontal="left" vertical="center" wrapText="1"/>
    </xf>
    <xf numFmtId="0" fontId="44" fillId="0" borderId="0" xfId="1" applyFont="1" applyFill="1" applyBorder="1" applyAlignment="1">
      <alignment horizontal="center" vertical="center" wrapText="1"/>
    </xf>
    <xf numFmtId="0" fontId="48" fillId="16" borderId="0" xfId="1" applyFont="1" applyFill="1" applyBorder="1" applyAlignment="1">
      <alignment horizontal="left" vertical="top" wrapText="1"/>
    </xf>
    <xf numFmtId="0" fontId="45" fillId="0" borderId="0" xfId="1" applyFont="1" applyFill="1" applyBorder="1" applyAlignment="1">
      <alignment horizontal="center" vertical="center" wrapText="1"/>
    </xf>
    <xf numFmtId="0" fontId="45" fillId="20" borderId="43" xfId="1" applyFont="1" applyFill="1" applyBorder="1" applyAlignment="1">
      <alignment horizontal="center" vertical="center" wrapText="1"/>
    </xf>
    <xf numFmtId="0" fontId="44" fillId="20" borderId="44" xfId="1" applyFont="1" applyFill="1" applyBorder="1" applyAlignment="1">
      <alignment horizontal="center" vertical="center" wrapText="1"/>
    </xf>
    <xf numFmtId="0" fontId="44" fillId="20" borderId="45" xfId="1" applyFont="1" applyFill="1" applyBorder="1" applyAlignment="1">
      <alignment horizontal="center" vertical="center" wrapText="1"/>
    </xf>
    <xf numFmtId="0" fontId="44" fillId="20" borderId="47" xfId="1" applyFont="1" applyFill="1" applyBorder="1" applyAlignment="1">
      <alignment horizontal="center" vertical="center" wrapText="1"/>
    </xf>
    <xf numFmtId="0" fontId="44" fillId="20" borderId="48" xfId="1" applyFont="1" applyFill="1" applyBorder="1" applyAlignment="1">
      <alignment horizontal="center" vertical="center" wrapText="1"/>
    </xf>
    <xf numFmtId="0" fontId="44" fillId="20" borderId="49" xfId="1" applyFont="1" applyFill="1" applyBorder="1" applyAlignment="1">
      <alignment horizontal="center" vertical="center" wrapText="1"/>
    </xf>
    <xf numFmtId="0" fontId="55" fillId="0" borderId="0" xfId="0" applyFont="1" applyBorder="1" applyAlignment="1">
      <alignment horizontal="center" vertical="center"/>
    </xf>
    <xf numFmtId="0" fontId="55" fillId="0" borderId="0" xfId="0" applyFont="1" applyAlignment="1">
      <alignment horizontal="center" vertical="center"/>
    </xf>
    <xf numFmtId="0" fontId="55" fillId="0" borderId="46" xfId="0" applyFont="1" applyBorder="1" applyAlignment="1">
      <alignment horizontal="center" vertical="center"/>
    </xf>
    <xf numFmtId="0" fontId="44" fillId="0" borderId="57" xfId="1" applyFont="1" applyFill="1" applyBorder="1" applyAlignment="1">
      <alignment horizontal="center" vertical="center" wrapText="1"/>
    </xf>
    <xf numFmtId="0" fontId="48" fillId="16" borderId="0" xfId="0" applyFont="1" applyFill="1" applyAlignment="1">
      <alignment horizontal="left" vertical="top" wrapText="1"/>
    </xf>
    <xf numFmtId="0" fontId="70" fillId="23" borderId="0" xfId="0" applyFont="1" applyFill="1" applyAlignment="1">
      <alignment horizontal="left" vertical="center" wrapText="1"/>
    </xf>
    <xf numFmtId="0" fontId="36" fillId="16" borderId="0" xfId="1" applyFont="1" applyFill="1" applyBorder="1" applyAlignment="1">
      <alignment horizontal="left" vertical="top" wrapText="1"/>
    </xf>
    <xf numFmtId="0" fontId="27" fillId="16" borderId="0" xfId="8" applyFont="1" applyFill="1" applyAlignment="1">
      <alignment horizontal="left" vertical="top" wrapText="1"/>
    </xf>
    <xf numFmtId="0" fontId="71" fillId="3" borderId="0" xfId="1" applyFont="1" applyFill="1" applyAlignment="1">
      <alignment horizontal="center" vertical="center"/>
    </xf>
    <xf numFmtId="0" fontId="72" fillId="24" borderId="0" xfId="1" applyFont="1" applyFill="1" applyAlignment="1">
      <alignment horizontal="center" vertical="center"/>
    </xf>
    <xf numFmtId="0" fontId="41" fillId="5" borderId="0" xfId="1" applyFont="1" applyFill="1" applyBorder="1" applyAlignment="1">
      <alignment horizontal="left" vertical="center" wrapText="1"/>
    </xf>
    <xf numFmtId="0" fontId="61" fillId="16" borderId="58" xfId="1" applyFont="1" applyFill="1" applyBorder="1" applyAlignment="1">
      <alignment horizontal="left" vertical="center" wrapText="1" indent="1"/>
    </xf>
    <xf numFmtId="0" fontId="44" fillId="18" borderId="58" xfId="1" applyFont="1" applyFill="1" applyBorder="1" applyAlignment="1">
      <alignment horizontal="center" vertical="center" wrapText="1"/>
    </xf>
    <xf numFmtId="0" fontId="44" fillId="18" borderId="0" xfId="1" applyFont="1" applyFill="1" applyBorder="1" applyAlignment="1">
      <alignment horizontal="center" vertical="center" wrapText="1"/>
    </xf>
    <xf numFmtId="0" fontId="44" fillId="18" borderId="59" xfId="1" applyFont="1" applyFill="1" applyBorder="1" applyAlignment="1">
      <alignment horizontal="center" vertical="center" wrapText="1"/>
    </xf>
    <xf numFmtId="0" fontId="45" fillId="20" borderId="44" xfId="1" applyFont="1" applyFill="1" applyBorder="1" applyAlignment="1">
      <alignment horizontal="center" vertical="center" wrapText="1"/>
    </xf>
    <xf numFmtId="0" fontId="45" fillId="20" borderId="45" xfId="1" applyFont="1" applyFill="1" applyBorder="1" applyAlignment="1">
      <alignment horizontal="center" vertical="center" wrapText="1"/>
    </xf>
    <xf numFmtId="0" fontId="45" fillId="20" borderId="47" xfId="1" applyFont="1" applyFill="1" applyBorder="1" applyAlignment="1">
      <alignment horizontal="center" vertical="center" wrapText="1"/>
    </xf>
    <xf numFmtId="0" fontId="45" fillId="20" borderId="48" xfId="1" applyFont="1" applyFill="1" applyBorder="1" applyAlignment="1">
      <alignment horizontal="center" vertical="center" wrapText="1"/>
    </xf>
    <xf numFmtId="0" fontId="45" fillId="20" borderId="49" xfId="1" applyFont="1" applyFill="1" applyBorder="1" applyAlignment="1">
      <alignment horizontal="center" vertical="center" wrapText="1"/>
    </xf>
    <xf numFmtId="0" fontId="61" fillId="16" borderId="65" xfId="1" applyFont="1" applyFill="1" applyBorder="1" applyAlignment="1">
      <alignment horizontal="left" vertical="center" wrapText="1" indent="1"/>
    </xf>
    <xf numFmtId="0" fontId="44" fillId="26" borderId="66" xfId="1" applyFont="1" applyFill="1" applyBorder="1" applyAlignment="1">
      <alignment horizontal="center" vertical="center" wrapText="1"/>
    </xf>
    <xf numFmtId="0" fontId="44" fillId="26" borderId="67" xfId="1" applyFont="1" applyFill="1" applyBorder="1" applyAlignment="1">
      <alignment horizontal="center" vertical="center" wrapText="1"/>
    </xf>
    <xf numFmtId="0" fontId="44" fillId="26" borderId="68" xfId="1" applyFont="1" applyFill="1" applyBorder="1" applyAlignment="1">
      <alignment horizontal="center" vertical="center" wrapText="1"/>
    </xf>
    <xf numFmtId="0" fontId="44" fillId="26" borderId="72" xfId="1" applyFont="1" applyFill="1" applyBorder="1" applyAlignment="1">
      <alignment horizontal="center" vertical="center" wrapText="1"/>
    </xf>
    <xf numFmtId="0" fontId="44" fillId="26" borderId="0" xfId="1" applyFont="1" applyFill="1" applyBorder="1" applyAlignment="1">
      <alignment horizontal="center" vertical="center" wrapText="1"/>
    </xf>
    <xf numFmtId="0" fontId="44" fillId="26" borderId="73" xfId="1" applyFont="1" applyFill="1" applyBorder="1" applyAlignment="1">
      <alignment horizontal="center" vertical="center" wrapText="1"/>
    </xf>
    <xf numFmtId="0" fontId="44" fillId="26" borderId="77" xfId="1" applyFont="1" applyFill="1" applyBorder="1" applyAlignment="1">
      <alignment horizontal="center" vertical="center" wrapText="1"/>
    </xf>
    <xf numFmtId="0" fontId="44" fillId="26" borderId="78" xfId="1" applyFont="1" applyFill="1" applyBorder="1" applyAlignment="1">
      <alignment horizontal="center" vertical="center" wrapText="1"/>
    </xf>
    <xf numFmtId="0" fontId="44" fillId="26" borderId="79" xfId="1" applyFont="1" applyFill="1" applyBorder="1" applyAlignment="1">
      <alignment horizontal="center" vertical="center" wrapText="1"/>
    </xf>
    <xf numFmtId="0" fontId="61" fillId="16" borderId="0" xfId="1" applyFont="1" applyFill="1" applyBorder="1" applyAlignment="1">
      <alignment horizontal="left" vertical="center" wrapText="1" indent="1"/>
    </xf>
    <xf numFmtId="0" fontId="61" fillId="16" borderId="83" xfId="1" applyFont="1" applyFill="1" applyBorder="1" applyAlignment="1">
      <alignment horizontal="left" vertical="center" wrapText="1" indent="1"/>
    </xf>
    <xf numFmtId="0" fontId="61" fillId="16" borderId="63" xfId="1" applyFont="1" applyFill="1" applyBorder="1" applyAlignment="1">
      <alignment horizontal="left" vertical="center" wrapText="1" indent="1"/>
    </xf>
    <xf numFmtId="0" fontId="44" fillId="20" borderId="43" xfId="1" applyFont="1" applyFill="1" applyBorder="1" applyAlignment="1">
      <alignment horizontal="center" vertical="center" wrapText="1"/>
    </xf>
    <xf numFmtId="0" fontId="44" fillId="20" borderId="64" xfId="1" applyFont="1" applyFill="1" applyBorder="1" applyAlignment="1">
      <alignment horizontal="center" vertical="center" wrapText="1"/>
    </xf>
    <xf numFmtId="0" fontId="44" fillId="20" borderId="0" xfId="1" applyFont="1" applyFill="1" applyBorder="1" applyAlignment="1">
      <alignment horizontal="center" vertical="center" wrapText="1"/>
    </xf>
    <xf numFmtId="0" fontId="44" fillId="20" borderId="46" xfId="1" applyFont="1" applyFill="1" applyBorder="1" applyAlignment="1">
      <alignment horizontal="center" vertical="center" wrapText="1"/>
    </xf>
    <xf numFmtId="0" fontId="114" fillId="5" borderId="0" xfId="1" applyFont="1" applyFill="1" applyBorder="1" applyAlignment="1">
      <alignment horizontal="left" vertical="center" wrapText="1"/>
    </xf>
    <xf numFmtId="2" fontId="9" fillId="3" borderId="0" xfId="1" applyNumberFormat="1" applyFont="1" applyFill="1"/>
    <xf numFmtId="2" fontId="9" fillId="6" borderId="0" xfId="1" applyNumberFormat="1" applyFont="1" applyFill="1"/>
    <xf numFmtId="2" fontId="9" fillId="0" borderId="0" xfId="0" applyNumberFormat="1" applyFont="1"/>
    <xf numFmtId="2" fontId="20" fillId="13" borderId="22" xfId="0" applyNumberFormat="1" applyFont="1" applyFill="1" applyBorder="1" applyAlignment="1">
      <alignment horizontal="center" vertical="center"/>
    </xf>
    <xf numFmtId="2" fontId="18" fillId="13" borderId="18" xfId="0" applyNumberFormat="1" applyFont="1" applyFill="1" applyBorder="1" applyAlignment="1">
      <alignment vertical="center"/>
    </xf>
    <xf numFmtId="2" fontId="18" fillId="0" borderId="0" xfId="0" applyNumberFormat="1" applyFont="1" applyBorder="1" applyAlignment="1">
      <alignment vertical="center"/>
    </xf>
    <xf numFmtId="2" fontId="6" fillId="0" borderId="0" xfId="1" applyNumberFormat="1" applyFont="1"/>
    <xf numFmtId="2" fontId="18" fillId="0" borderId="0" xfId="0" applyNumberFormat="1" applyFont="1" applyBorder="1" applyAlignment="1">
      <alignment vertical="center" wrapText="1"/>
    </xf>
    <xf numFmtId="2" fontId="9" fillId="0" borderId="0" xfId="1" applyNumberFormat="1" applyFont="1"/>
    <xf numFmtId="2" fontId="9" fillId="0" borderId="0" xfId="0" applyNumberFormat="1" applyFont="1" applyBorder="1"/>
    <xf numFmtId="2" fontId="6" fillId="3" borderId="0" xfId="1" applyNumberFormat="1" applyFont="1" applyFill="1"/>
    <xf numFmtId="2" fontId="9" fillId="0" borderId="0" xfId="1" applyNumberFormat="1" applyFont="1" applyFill="1" applyBorder="1" applyAlignment="1">
      <alignment horizontal="center"/>
    </xf>
    <xf numFmtId="2" fontId="6" fillId="6" borderId="0" xfId="1" applyNumberFormat="1" applyFont="1" applyFill="1"/>
    <xf numFmtId="2" fontId="10" fillId="0" borderId="24" xfId="1" applyNumberFormat="1" applyFont="1" applyBorder="1" applyAlignment="1">
      <alignment horizontal="center"/>
    </xf>
    <xf numFmtId="2" fontId="10" fillId="0" borderId="23" xfId="1" applyNumberFormat="1" applyFont="1" applyBorder="1" applyAlignment="1">
      <alignment horizontal="center"/>
    </xf>
    <xf numFmtId="2" fontId="10" fillId="0" borderId="0" xfId="1" applyNumberFormat="1" applyFont="1"/>
    <xf numFmtId="2" fontId="20" fillId="0" borderId="21" xfId="0" applyNumberFormat="1" applyFont="1" applyBorder="1" applyAlignment="1">
      <alignment horizontal="center" vertical="center"/>
    </xf>
    <xf numFmtId="2" fontId="20" fillId="0" borderId="0" xfId="0" applyNumberFormat="1" applyFont="1" applyFill="1" applyBorder="1" applyAlignment="1">
      <alignment horizontal="center" vertical="center"/>
    </xf>
    <xf numFmtId="2" fontId="20" fillId="14" borderId="22" xfId="0" applyNumberFormat="1" applyFont="1" applyFill="1" applyBorder="1" applyAlignment="1">
      <alignment horizontal="center" vertical="center"/>
    </xf>
    <xf numFmtId="2" fontId="18" fillId="0" borderId="17" xfId="0" applyNumberFormat="1" applyFont="1" applyBorder="1" applyAlignment="1">
      <alignment vertical="center"/>
    </xf>
    <xf numFmtId="2" fontId="18" fillId="0" borderId="0" xfId="0" applyNumberFormat="1" applyFont="1" applyFill="1" applyBorder="1" applyAlignment="1">
      <alignment vertical="center"/>
    </xf>
    <xf numFmtId="2" fontId="18" fillId="12" borderId="18" xfId="0" applyNumberFormat="1" applyFont="1" applyFill="1" applyBorder="1" applyAlignment="1">
      <alignment vertical="center"/>
    </xf>
    <xf numFmtId="2" fontId="13" fillId="0" borderId="0" xfId="1" applyNumberFormat="1" applyFont="1" applyFill="1" applyBorder="1" applyAlignment="1">
      <alignment vertical="center"/>
    </xf>
    <xf numFmtId="2" fontId="13" fillId="0" borderId="0" xfId="1" applyNumberFormat="1" applyFont="1" applyFill="1" applyBorder="1" applyAlignment="1">
      <alignment horizontal="center" vertical="center"/>
    </xf>
    <xf numFmtId="2" fontId="18" fillId="0" borderId="0" xfId="0" applyNumberFormat="1" applyFont="1" applyBorder="1" applyAlignment="1">
      <alignment horizontal="center" vertical="center" wrapText="1"/>
    </xf>
    <xf numFmtId="2" fontId="3" fillId="0" borderId="0" xfId="0" applyNumberFormat="1" applyFont="1"/>
    <xf numFmtId="2" fontId="6" fillId="0" borderId="0" xfId="1" applyNumberFormat="1" applyFont="1" applyFill="1" applyBorder="1" applyAlignment="1">
      <alignment horizontal="center"/>
    </xf>
    <xf numFmtId="4" fontId="20" fillId="0" borderId="5" xfId="0" applyNumberFormat="1" applyFont="1" applyBorder="1" applyAlignment="1">
      <alignment horizontal="center" vertical="center"/>
    </xf>
    <xf numFmtId="13" fontId="20" fillId="0" borderId="5" xfId="0" applyNumberFormat="1" applyFont="1" applyBorder="1" applyAlignment="1">
      <alignment horizontal="center" vertical="center"/>
    </xf>
    <xf numFmtId="13" fontId="18" fillId="25" borderId="7" xfId="0" applyNumberFormat="1" applyFont="1" applyFill="1" applyBorder="1" applyAlignment="1">
      <alignment vertical="center"/>
    </xf>
    <xf numFmtId="13" fontId="18" fillId="25" borderId="2" xfId="0" applyNumberFormat="1" applyFont="1" applyFill="1" applyBorder="1" applyAlignment="1">
      <alignment vertical="center"/>
    </xf>
    <xf numFmtId="13" fontId="9" fillId="3" borderId="0" xfId="1" applyNumberFormat="1" applyFont="1" applyFill="1"/>
    <xf numFmtId="13" fontId="6" fillId="3" borderId="0" xfId="1" applyNumberFormat="1" applyFont="1" applyFill="1"/>
    <xf numFmtId="13" fontId="9" fillId="6" borderId="0" xfId="1" applyNumberFormat="1" applyFont="1" applyFill="1"/>
    <xf numFmtId="13" fontId="6" fillId="6" borderId="0" xfId="1" applyNumberFormat="1" applyFont="1" applyFill="1"/>
    <xf numFmtId="13" fontId="9" fillId="0" borderId="0" xfId="0" applyNumberFormat="1" applyFont="1"/>
    <xf numFmtId="13" fontId="23" fillId="13" borderId="19" xfId="0" applyNumberFormat="1" applyFont="1" applyFill="1" applyBorder="1" applyAlignment="1">
      <alignment horizontal="center" vertical="center"/>
    </xf>
    <xf numFmtId="13" fontId="23" fillId="13" borderId="1" xfId="0" applyNumberFormat="1" applyFont="1" applyFill="1" applyBorder="1" applyAlignment="1">
      <alignment horizontal="center" vertical="center"/>
    </xf>
    <xf numFmtId="13" fontId="23" fillId="13" borderId="7" xfId="0" applyNumberFormat="1" applyFont="1" applyFill="1" applyBorder="1" applyAlignment="1">
      <alignment horizontal="center" vertical="center"/>
    </xf>
    <xf numFmtId="13" fontId="23" fillId="13" borderId="4" xfId="0" applyNumberFormat="1" applyFont="1" applyFill="1" applyBorder="1" applyAlignment="1">
      <alignment horizontal="center" vertical="center"/>
    </xf>
    <xf numFmtId="13" fontId="18" fillId="13" borderId="7" xfId="0" applyNumberFormat="1" applyFont="1" applyFill="1" applyBorder="1" applyAlignment="1">
      <alignment vertical="center"/>
    </xf>
    <xf numFmtId="13" fontId="18" fillId="0" borderId="0" xfId="0" applyNumberFormat="1" applyFont="1" applyBorder="1" applyAlignment="1">
      <alignment vertical="center" wrapText="1"/>
    </xf>
    <xf numFmtId="13" fontId="9" fillId="0" borderId="0" xfId="1" applyNumberFormat="1" applyFont="1"/>
    <xf numFmtId="13" fontId="9" fillId="0" borderId="0" xfId="0" applyNumberFormat="1" applyFont="1" applyBorder="1"/>
    <xf numFmtId="13" fontId="6" fillId="0" borderId="0" xfId="1" applyNumberFormat="1" applyFont="1"/>
    <xf numFmtId="13" fontId="9" fillId="0" borderId="0" xfId="1" applyNumberFormat="1" applyFont="1" applyFill="1" applyBorder="1" applyAlignment="1">
      <alignment horizontal="center"/>
    </xf>
    <xf numFmtId="13" fontId="6" fillId="0" borderId="0" xfId="1" applyNumberFormat="1" applyFont="1" applyFill="1" applyBorder="1" applyAlignment="1">
      <alignment horizontal="center"/>
    </xf>
    <xf numFmtId="164" fontId="18" fillId="13" borderId="4" xfId="0" applyNumberFormat="1" applyFont="1" applyFill="1" applyBorder="1" applyAlignment="1">
      <alignment horizontal="center" vertical="center"/>
    </xf>
    <xf numFmtId="0" fontId="59" fillId="0" borderId="0" xfId="10" applyFont="1" applyAlignment="1">
      <alignment vertical="center"/>
    </xf>
    <xf numFmtId="0" fontId="59" fillId="16" borderId="0" xfId="1" applyFont="1" applyFill="1" applyBorder="1" applyAlignment="1">
      <alignment horizontal="left" vertical="center" wrapText="1"/>
    </xf>
    <xf numFmtId="0" fontId="6" fillId="0" borderId="0" xfId="1" applyFont="1" applyAlignment="1">
      <alignment horizontal="center" vertical="center"/>
    </xf>
    <xf numFmtId="0" fontId="6" fillId="0" borderId="0" xfId="1" applyFont="1" applyAlignment="1">
      <alignment horizontal="center" vertical="top" wrapText="1"/>
    </xf>
    <xf numFmtId="3" fontId="14" fillId="0" borderId="5" xfId="0" applyNumberFormat="1" applyFont="1" applyBorder="1" applyAlignment="1">
      <alignment vertical="center"/>
    </xf>
    <xf numFmtId="0" fontId="14" fillId="32" borderId="5" xfId="0" applyFont="1" applyFill="1" applyBorder="1" applyAlignment="1">
      <alignment vertical="center" wrapText="1"/>
    </xf>
    <xf numFmtId="3" fontId="14" fillId="32" borderId="5" xfId="0" applyNumberFormat="1" applyFont="1" applyFill="1" applyBorder="1" applyAlignment="1">
      <alignment vertical="center" wrapText="1"/>
    </xf>
    <xf numFmtId="0" fontId="19" fillId="32" borderId="5" xfId="0" applyFont="1" applyFill="1" applyBorder="1" applyAlignment="1">
      <alignment horizontal="center" vertical="center" wrapText="1"/>
    </xf>
    <xf numFmtId="0" fontId="6" fillId="0" borderId="0" xfId="1" applyFont="1" applyAlignment="1">
      <alignment horizontal="center" vertical="top" wrapText="1"/>
    </xf>
    <xf numFmtId="0" fontId="6" fillId="0" borderId="0" xfId="1" applyFont="1" applyFill="1" applyBorder="1" applyAlignment="1">
      <alignment horizontal="center" vertical="center"/>
    </xf>
    <xf numFmtId="0" fontId="6" fillId="0" borderId="0" xfId="1" applyFont="1" applyFill="1" applyBorder="1" applyAlignment="1">
      <alignment vertical="center"/>
    </xf>
    <xf numFmtId="0" fontId="19" fillId="0" borderId="3" xfId="1" applyFont="1" applyFill="1" applyBorder="1" applyAlignment="1">
      <alignment horizontal="left" vertical="center"/>
    </xf>
    <xf numFmtId="0" fontId="19" fillId="0" borderId="2" xfId="1" applyFont="1" applyFill="1" applyBorder="1" applyAlignment="1">
      <alignment vertical="center"/>
    </xf>
    <xf numFmtId="0" fontId="19" fillId="0" borderId="4" xfId="1" applyFont="1" applyFill="1" applyBorder="1" applyAlignment="1">
      <alignment horizontal="left" vertical="center"/>
    </xf>
    <xf numFmtId="0" fontId="19" fillId="0" borderId="7" xfId="1" applyFont="1" applyFill="1" applyBorder="1" applyAlignment="1">
      <alignment vertical="center"/>
    </xf>
    <xf numFmtId="3" fontId="14" fillId="0" borderId="0" xfId="0" applyNumberFormat="1" applyFont="1" applyBorder="1" applyAlignment="1">
      <alignment vertical="center"/>
    </xf>
    <xf numFmtId="0" fontId="14" fillId="32" borderId="0" xfId="0" applyFont="1" applyFill="1" applyBorder="1" applyAlignment="1">
      <alignment vertical="center" wrapText="1"/>
    </xf>
    <xf numFmtId="3" fontId="14" fillId="0" borderId="3" xfId="0" applyNumberFormat="1" applyFont="1" applyBorder="1" applyAlignment="1">
      <alignment vertical="center"/>
    </xf>
    <xf numFmtId="0" fontId="14" fillId="32" borderId="2" xfId="0" applyFont="1" applyFill="1" applyBorder="1" applyAlignment="1">
      <alignment vertical="center" wrapText="1"/>
    </xf>
    <xf numFmtId="3" fontId="14" fillId="32" borderId="4" xfId="0" applyNumberFormat="1" applyFont="1" applyFill="1" applyBorder="1" applyAlignment="1">
      <alignment vertical="center" wrapText="1"/>
    </xf>
    <xf numFmtId="0" fontId="14" fillId="32" borderId="7" xfId="0" applyFont="1" applyFill="1" applyBorder="1" applyAlignment="1">
      <alignment vertical="center" wrapText="1"/>
    </xf>
    <xf numFmtId="170" fontId="19" fillId="0" borderId="4" xfId="11" applyNumberFormat="1" applyFont="1" applyFill="1" applyBorder="1" applyAlignment="1">
      <alignment horizontal="right" vertical="center"/>
    </xf>
    <xf numFmtId="3" fontId="14" fillId="0" borderId="4" xfId="0" applyNumberFormat="1" applyFont="1" applyBorder="1" applyAlignment="1">
      <alignment vertical="center"/>
    </xf>
    <xf numFmtId="0" fontId="14" fillId="8" borderId="0" xfId="1" applyFont="1" applyFill="1" applyAlignment="1">
      <alignment vertical="top" wrapText="1"/>
    </xf>
    <xf numFmtId="0" fontId="8" fillId="8" borderId="0" xfId="1" applyFont="1" applyFill="1" applyAlignment="1">
      <alignment vertical="center"/>
    </xf>
    <xf numFmtId="0" fontId="6" fillId="8" borderId="0" xfId="1" applyFont="1" applyFill="1"/>
    <xf numFmtId="0" fontId="115" fillId="5" borderId="0" xfId="1" applyFont="1" applyFill="1" applyAlignment="1">
      <alignment horizontal="left" vertical="center"/>
    </xf>
    <xf numFmtId="0" fontId="8" fillId="5" borderId="0" xfId="1" applyFont="1" applyFill="1" applyAlignment="1">
      <alignment horizontal="left"/>
    </xf>
    <xf numFmtId="0" fontId="6" fillId="0" borderId="0" xfId="1" applyFont="1" applyFill="1" applyBorder="1" applyAlignment="1"/>
    <xf numFmtId="0" fontId="31" fillId="0" borderId="0" xfId="1" applyFont="1" applyFill="1" applyBorder="1" applyAlignment="1">
      <alignment horizontal="left"/>
    </xf>
    <xf numFmtId="0" fontId="116" fillId="0" borderId="0" xfId="1" applyFont="1" applyFill="1" applyBorder="1" applyAlignment="1">
      <alignment horizontal="center" vertical="center"/>
    </xf>
    <xf numFmtId="0" fontId="19" fillId="0" borderId="0" xfId="1" applyFont="1" applyFill="1" applyBorder="1" applyAlignment="1">
      <alignment horizontal="right" vertical="center"/>
    </xf>
    <xf numFmtId="0" fontId="10" fillId="0" borderId="3" xfId="1" applyFont="1" applyFill="1" applyBorder="1" applyAlignment="1">
      <alignment horizontal="center" vertical="center"/>
    </xf>
    <xf numFmtId="0" fontId="31" fillId="0" borderId="2" xfId="1" applyFont="1" applyFill="1" applyBorder="1" applyAlignment="1">
      <alignment horizontal="center" vertical="center"/>
    </xf>
    <xf numFmtId="0" fontId="19" fillId="0" borderId="0" xfId="1" applyFont="1" applyFill="1" applyBorder="1" applyAlignment="1">
      <alignment horizontal="center" vertical="center"/>
    </xf>
    <xf numFmtId="3" fontId="117" fillId="0" borderId="0" xfId="1" applyNumberFormat="1" applyFont="1" applyFill="1" applyBorder="1" applyAlignment="1">
      <alignment horizontal="right" vertical="center"/>
    </xf>
    <xf numFmtId="170" fontId="19" fillId="0" borderId="1" xfId="11" applyNumberFormat="1" applyFont="1" applyFill="1" applyBorder="1" applyAlignment="1">
      <alignment horizontal="right" vertical="center"/>
    </xf>
    <xf numFmtId="0" fontId="19" fillId="0" borderId="19" xfId="1" applyFont="1" applyFill="1" applyBorder="1" applyAlignment="1">
      <alignment vertical="center"/>
    </xf>
    <xf numFmtId="0" fontId="19" fillId="32" borderId="1" xfId="0" applyFont="1" applyFill="1" applyBorder="1" applyAlignment="1">
      <alignment horizontal="center" vertical="center" wrapText="1"/>
    </xf>
    <xf numFmtId="0" fontId="19" fillId="32" borderId="19" xfId="0" applyFont="1" applyFill="1" applyBorder="1" applyAlignment="1">
      <alignment horizontal="center" vertical="center" wrapText="1"/>
    </xf>
    <xf numFmtId="0" fontId="31" fillId="0" borderId="0" xfId="1" applyFont="1" applyFill="1" applyBorder="1" applyAlignment="1">
      <alignment horizontal="left" vertical="center"/>
    </xf>
    <xf numFmtId="0" fontId="10" fillId="0" borderId="1" xfId="1" applyFont="1" applyFill="1" applyBorder="1" applyAlignment="1">
      <alignment horizontal="center" vertical="center"/>
    </xf>
    <xf numFmtId="0" fontId="31" fillId="0" borderId="19" xfId="1" applyFont="1" applyFill="1" applyBorder="1" applyAlignment="1">
      <alignment horizontal="center" vertical="center"/>
    </xf>
    <xf numFmtId="0" fontId="19" fillId="5" borderId="0" xfId="1" applyFont="1" applyFill="1" applyAlignment="1">
      <alignment vertical="center" wrapText="1"/>
    </xf>
    <xf numFmtId="0" fontId="31" fillId="0" borderId="0" xfId="1" applyFont="1" applyFill="1" applyBorder="1" applyAlignment="1">
      <alignment horizontal="center" vertical="center"/>
    </xf>
    <xf numFmtId="0" fontId="31" fillId="0" borderId="0" xfId="1" applyFont="1" applyAlignment="1">
      <alignment horizontal="center" vertical="top" wrapText="1"/>
    </xf>
    <xf numFmtId="0" fontId="6" fillId="0" borderId="0" xfId="1" applyFont="1" applyBorder="1" applyAlignment="1">
      <alignment vertical="center"/>
    </xf>
    <xf numFmtId="0" fontId="6" fillId="0" borderId="0" xfId="1" applyFont="1" applyFill="1" applyBorder="1" applyAlignment="1">
      <alignment horizontal="center" vertical="center"/>
    </xf>
    <xf numFmtId="0" fontId="6" fillId="0" borderId="0" xfId="1" applyFont="1" applyAlignment="1">
      <alignment horizontal="center"/>
    </xf>
    <xf numFmtId="0" fontId="6" fillId="0" borderId="0" xfId="1" applyFont="1" applyFill="1" applyAlignment="1">
      <alignment horizontal="center" vertical="center"/>
    </xf>
    <xf numFmtId="0" fontId="6" fillId="6" borderId="0" xfId="1" applyFont="1" applyFill="1" applyAlignment="1">
      <alignment horizontal="center" vertical="center"/>
    </xf>
    <xf numFmtId="0" fontId="13" fillId="5" borderId="0" xfId="1" applyFont="1" applyFill="1" applyBorder="1" applyAlignment="1">
      <alignment wrapText="1"/>
    </xf>
    <xf numFmtId="0" fontId="13" fillId="5" borderId="0" xfId="1" applyFont="1" applyFill="1" applyBorder="1" applyAlignment="1">
      <alignment wrapText="1"/>
    </xf>
    <xf numFmtId="0" fontId="6" fillId="3" borderId="0" xfId="1" applyFont="1" applyFill="1" applyAlignment="1">
      <alignment horizontal="center" vertical="center"/>
    </xf>
    <xf numFmtId="0" fontId="119" fillId="2" borderId="0" xfId="1" applyFont="1" applyFill="1"/>
    <xf numFmtId="0" fontId="114" fillId="5" borderId="0" xfId="1" applyFont="1" applyFill="1" applyBorder="1" applyAlignment="1">
      <alignment wrapText="1"/>
    </xf>
    <xf numFmtId="0" fontId="31" fillId="0" borderId="0" xfId="1" applyFont="1" applyBorder="1" applyAlignment="1">
      <alignment horizontal="center" vertical="top" wrapText="1"/>
    </xf>
    <xf numFmtId="0" fontId="6" fillId="0" borderId="0" xfId="1" applyFont="1" applyBorder="1" applyAlignment="1">
      <alignment horizontal="center" vertical="top" wrapText="1"/>
    </xf>
    <xf numFmtId="0" fontId="19" fillId="32" borderId="0" xfId="0" applyFont="1" applyFill="1" applyBorder="1" applyAlignment="1">
      <alignment horizontal="center" vertical="center" wrapText="1"/>
    </xf>
    <xf numFmtId="3" fontId="14" fillId="32" borderId="0" xfId="0" applyNumberFormat="1" applyFont="1" applyFill="1" applyBorder="1" applyAlignment="1">
      <alignment vertical="center" wrapText="1"/>
    </xf>
    <xf numFmtId="0" fontId="120" fillId="5" borderId="0" xfId="1" applyFont="1" applyFill="1" applyAlignment="1">
      <alignment horizontal="left" vertical="top" wrapText="1"/>
    </xf>
  </cellXfs>
  <cellStyles count="12">
    <cellStyle name="Comma" xfId="11" builtinId="3"/>
    <cellStyle name="Comma 2" xfId="2" xr:uid="{00000000-0005-0000-0000-000000000000}"/>
    <cellStyle name="Comma 2 2" xfId="3" xr:uid="{00000000-0005-0000-0000-000001000000}"/>
    <cellStyle name="Currency" xfId="7" builtinId="4"/>
    <cellStyle name="Currency 2" xfId="4" xr:uid="{00000000-0005-0000-0000-000003000000}"/>
    <cellStyle name="Hyperlink" xfId="8" builtinId="8"/>
    <cellStyle name="Normal" xfId="0" builtinId="0"/>
    <cellStyle name="Normal 2" xfId="5" xr:uid="{00000000-0005-0000-0000-000006000000}"/>
    <cellStyle name="Normal 2 2" xfId="6" xr:uid="{00000000-0005-0000-0000-000007000000}"/>
    <cellStyle name="Normal 3" xfId="1" xr:uid="{00000000-0005-0000-0000-000008000000}"/>
    <cellStyle name="Normal 4" xfId="10" xr:uid="{FBFCB22D-54FA-43E3-9879-9393EFCEFCDA}"/>
    <cellStyle name="Percent" xfId="9"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Motion</a:t>
            </a:r>
            <a:r>
              <a:rPr lang="en-US" baseline="0"/>
              <a:t> Problems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438904183431843E-2"/>
          <c:y val="0.10701582575526579"/>
          <c:w val="0.86370290510752168"/>
          <c:h val="0.80630275432438414"/>
        </c:manualLayout>
      </c:layout>
      <c:barChart>
        <c:barDir val="bar"/>
        <c:grouping val="stacked"/>
        <c:varyColors val="0"/>
        <c:ser>
          <c:idx val="0"/>
          <c:order val="0"/>
          <c:spPr>
            <a:solidFill>
              <a:schemeClr val="accent1"/>
            </a:solidFill>
            <a:ln>
              <a:noFill/>
            </a:ln>
            <a:effectLst/>
          </c:spPr>
          <c:invertIfNegative val="0"/>
          <c:val>
            <c:numRef>
              <c:f>'Motion Problems functions'!$N$11:$N$26</c:f>
              <c:numCache>
                <c:formatCode>0.00</c:formatCode>
                <c:ptCount val="16"/>
                <c:pt idx="0">
                  <c:v>0</c:v>
                </c:pt>
                <c:pt idx="1">
                  <c:v>16</c:v>
                </c:pt>
                <c:pt idx="2">
                  <c:v>32</c:v>
                </c:pt>
                <c:pt idx="3">
                  <c:v>48</c:v>
                </c:pt>
                <c:pt idx="4">
                  <c:v>64</c:v>
                </c:pt>
                <c:pt idx="5">
                  <c:v>80</c:v>
                </c:pt>
                <c:pt idx="6">
                  <c:v>96</c:v>
                </c:pt>
                <c:pt idx="7">
                  <c:v>112</c:v>
                </c:pt>
                <c:pt idx="8">
                  <c:v>128</c:v>
                </c:pt>
                <c:pt idx="9">
                  <c:v>144</c:v>
                </c:pt>
                <c:pt idx="10">
                  <c:v>160</c:v>
                </c:pt>
                <c:pt idx="11">
                  <c:v>176</c:v>
                </c:pt>
                <c:pt idx="12">
                  <c:v>192</c:v>
                </c:pt>
                <c:pt idx="13">
                  <c:v>208</c:v>
                </c:pt>
                <c:pt idx="14">
                  <c:v>224</c:v>
                </c:pt>
                <c:pt idx="15">
                  <c:v>240</c:v>
                </c:pt>
              </c:numCache>
            </c:numRef>
          </c:val>
          <c:extLst>
            <c:ext xmlns:c16="http://schemas.microsoft.com/office/drawing/2014/chart" uri="{C3380CC4-5D6E-409C-BE32-E72D297353CC}">
              <c16:uniqueId val="{00000000-0AEC-40E3-B3EE-D46E8CC40D76}"/>
            </c:ext>
          </c:extLst>
        </c:ser>
        <c:ser>
          <c:idx val="1"/>
          <c:order val="1"/>
          <c:spPr>
            <a:solidFill>
              <a:schemeClr val="accent2"/>
            </a:solidFill>
            <a:ln>
              <a:noFill/>
            </a:ln>
            <a:effectLst/>
          </c:spPr>
          <c:invertIfNegative val="0"/>
          <c:val>
            <c:numRef>
              <c:f>'Motion Problems functions'!$Q$11:$Q$26</c:f>
              <c:numCache>
                <c:formatCode>0.00</c:formatCode>
                <c:ptCount val="16"/>
              </c:numCache>
            </c:numRef>
          </c:val>
          <c:extLst>
            <c:ext xmlns:c16="http://schemas.microsoft.com/office/drawing/2014/chart" uri="{C3380CC4-5D6E-409C-BE32-E72D297353CC}">
              <c16:uniqueId val="{00000001-0AEC-40E3-B3EE-D46E8CC40D76}"/>
            </c:ext>
          </c:extLst>
        </c:ser>
        <c:ser>
          <c:idx val="2"/>
          <c:order val="2"/>
          <c:spPr>
            <a:solidFill>
              <a:schemeClr val="accent3"/>
            </a:solidFill>
            <a:ln>
              <a:noFill/>
            </a:ln>
            <a:effectLst/>
          </c:spPr>
          <c:invertIfNegative val="0"/>
          <c:val>
            <c:numRef>
              <c:f>'Motion Problems functions'!$J$26</c:f>
              <c:numCache>
                <c:formatCode>General</c:formatCode>
                <c:ptCount val="1"/>
              </c:numCache>
            </c:numRef>
          </c:val>
          <c:extLst>
            <c:ext xmlns:c16="http://schemas.microsoft.com/office/drawing/2014/chart" uri="{C3380CC4-5D6E-409C-BE32-E72D297353CC}">
              <c16:uniqueId val="{00000002-0AEC-40E3-B3EE-D46E8CC40D76}"/>
            </c:ext>
          </c:extLst>
        </c:ser>
        <c:ser>
          <c:idx val="3"/>
          <c:order val="3"/>
          <c:spPr>
            <a:solidFill>
              <a:schemeClr val="accent4"/>
            </a:solidFill>
            <a:ln>
              <a:noFill/>
            </a:ln>
            <a:effectLst/>
          </c:spPr>
          <c:invertIfNegative val="0"/>
          <c:val>
            <c:numRef>
              <c:f>'Motion Problems functions'!$K$10</c:f>
              <c:numCache>
                <c:formatCode>#,##0</c:formatCode>
                <c:ptCount val="1"/>
                <c:pt idx="0">
                  <c:v>229</c:v>
                </c:pt>
              </c:numCache>
            </c:numRef>
          </c:val>
          <c:extLst>
            <c:ext xmlns:c16="http://schemas.microsoft.com/office/drawing/2014/chart" uri="{C3380CC4-5D6E-409C-BE32-E72D297353CC}">
              <c16:uniqueId val="{00000003-0AEC-40E3-B3EE-D46E8CC40D76}"/>
            </c:ext>
          </c:extLst>
        </c:ser>
        <c:dLbls>
          <c:showLegendKey val="0"/>
          <c:showVal val="0"/>
          <c:showCatName val="0"/>
          <c:showSerName val="0"/>
          <c:showPercent val="0"/>
          <c:showBubbleSize val="0"/>
        </c:dLbls>
        <c:gapWidth val="150"/>
        <c:overlap val="100"/>
        <c:axId val="379693672"/>
        <c:axId val="379693016"/>
      </c:barChart>
      <c:catAx>
        <c:axId val="37969367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Input</a:t>
                </a:r>
              </a:p>
              <a:p>
                <a:pPr>
                  <a:defRPr b="1">
                    <a:latin typeface="Arial" panose="020B0604020202020204" pitchFamily="34" charset="0"/>
                    <a:cs typeface="Arial" panose="020B0604020202020204" pitchFamily="34" charset="0"/>
                  </a:defRPr>
                </a:pPr>
                <a:endParaRPr lang="en-US" b="1">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016"/>
        <c:crosses val="autoZero"/>
        <c:auto val="1"/>
        <c:lblAlgn val="ctr"/>
        <c:lblOffset val="100"/>
        <c:noMultiLvlLbl val="0"/>
      </c:catAx>
      <c:valAx>
        <c:axId val="3796930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Output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Addition </a:t>
            </a:r>
          </a:p>
        </c:rich>
      </c:tx>
      <c:layout>
        <c:manualLayout>
          <c:xMode val="edge"/>
          <c:yMode val="edge"/>
          <c:x val="0.40747363213424898"/>
          <c:y val="5.81516285726619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'Introducing Spreadsheets'!$H$17</c:f>
              <c:strCache>
                <c:ptCount val="1"/>
                <c:pt idx="0">
                  <c:v>Output </c:v>
                </c:pt>
              </c:strCache>
            </c:strRef>
          </c:tx>
          <c:spPr>
            <a:ln w="25400" cap="rnd">
              <a:noFill/>
              <a:round/>
            </a:ln>
            <a:effectLst/>
          </c:spPr>
          <c:marker>
            <c:symbol val="circle"/>
            <c:size val="5"/>
            <c:spPr>
              <a:solidFill>
                <a:schemeClr val="accent1"/>
              </a:solidFill>
              <a:ln w="9525">
                <a:solidFill>
                  <a:schemeClr val="accent1"/>
                </a:solidFill>
              </a:ln>
              <a:effectLst/>
            </c:spPr>
          </c:marker>
          <c:yVal>
            <c:numRef>
              <c:f>'Introducing Spreadsheets'!$I$17:$T$17</c:f>
              <c:numCache>
                <c:formatCode>General</c:formatCode>
                <c:ptCount val="12"/>
                <c:pt idx="1">
                  <c:v>11</c:v>
                </c:pt>
                <c:pt idx="2">
                  <c:v>12</c:v>
                </c:pt>
                <c:pt idx="3">
                  <c:v>13</c:v>
                </c:pt>
              </c:numCache>
            </c:numRef>
          </c:yVal>
          <c:smooth val="0"/>
          <c:extLst>
            <c:ext xmlns:c16="http://schemas.microsoft.com/office/drawing/2014/chart" uri="{C3380CC4-5D6E-409C-BE32-E72D297353CC}">
              <c16:uniqueId val="{00000000-79C9-42C5-9DC5-9A935A1BAED3}"/>
            </c:ext>
          </c:extLst>
        </c:ser>
        <c:dLbls>
          <c:showLegendKey val="0"/>
          <c:showVal val="0"/>
          <c:showCatName val="0"/>
          <c:showSerName val="0"/>
          <c:showPercent val="0"/>
          <c:showBubbleSize val="0"/>
        </c:dLbls>
        <c:axId val="-2056971680"/>
        <c:axId val="-2057016368"/>
      </c:scatterChart>
      <c:valAx>
        <c:axId val="-2056971680"/>
        <c:scaling>
          <c:orientation val="minMax"/>
          <c:max val="11"/>
          <c:min val="0"/>
        </c:scaling>
        <c:delete val="0"/>
        <c:axPos val="b"/>
        <c:majorGridlines>
          <c:spPr>
            <a:ln w="9525" cap="flat" cmpd="sng" algn="ctr">
              <a:solidFill>
                <a:schemeClr val="tx1">
                  <a:lumMod val="15000"/>
                  <a:lumOff val="85000"/>
                </a:schemeClr>
              </a:solidFill>
              <a:round/>
            </a:ln>
            <a:effectLst/>
          </c:spPr>
        </c:majorGridlines>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7016368"/>
        <c:crosses val="autoZero"/>
        <c:crossBetween val="midCat"/>
      </c:valAx>
      <c:valAx>
        <c:axId val="-2057016368"/>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69716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Multiplication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yVal>
            <c:numRef>
              <c:f>'Introducing Spreadsheets'!$J$22:$T$22</c:f>
              <c:numCache>
                <c:formatCode>General</c:formatCode>
                <c:ptCount val="11"/>
                <c:pt idx="0">
                  <c:v>5</c:v>
                </c:pt>
              </c:numCache>
            </c:numRef>
          </c:yVal>
          <c:smooth val="0"/>
          <c:extLst>
            <c:ext xmlns:c16="http://schemas.microsoft.com/office/drawing/2014/chart" uri="{C3380CC4-5D6E-409C-BE32-E72D297353CC}">
              <c16:uniqueId val="{00000000-26FE-48A6-A43C-BFEE6E18149B}"/>
            </c:ext>
          </c:extLst>
        </c:ser>
        <c:dLbls>
          <c:showLegendKey val="0"/>
          <c:showVal val="0"/>
          <c:showCatName val="0"/>
          <c:showSerName val="0"/>
          <c:showPercent val="0"/>
          <c:showBubbleSize val="0"/>
        </c:dLbls>
        <c:axId val="-2058320480"/>
        <c:axId val="-2058314224"/>
      </c:scatterChart>
      <c:valAx>
        <c:axId val="-2058320480"/>
        <c:scaling>
          <c:orientation val="minMax"/>
          <c:max val="11"/>
          <c:min val="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14224"/>
        <c:crosses val="autoZero"/>
        <c:crossBetween val="midCat"/>
      </c:valAx>
      <c:valAx>
        <c:axId val="-2058314224"/>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204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60444650301101"/>
          <c:y val="4.3333488639363898E-2"/>
          <c:w val="0.84498378879110703"/>
          <c:h val="0.73019118172358599"/>
        </c:manualLayout>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yVal>
            <c:numRef>
              <c:f>'Introducing Spreadsheets'!$J$27:$T$27</c:f>
              <c:numCache>
                <c:formatCode>General</c:formatCode>
                <c:ptCount val="11"/>
              </c:numCache>
            </c:numRef>
          </c:yVal>
          <c:smooth val="0"/>
          <c:extLst>
            <c:ext xmlns:c16="http://schemas.microsoft.com/office/drawing/2014/chart" uri="{C3380CC4-5D6E-409C-BE32-E72D297353CC}">
              <c16:uniqueId val="{00000000-D0D2-411C-BF50-1D2DD249BB44}"/>
            </c:ext>
          </c:extLst>
        </c:ser>
        <c:dLbls>
          <c:showLegendKey val="0"/>
          <c:showVal val="0"/>
          <c:showCatName val="0"/>
          <c:showSerName val="0"/>
          <c:showPercent val="0"/>
          <c:showBubbleSize val="0"/>
        </c:dLbls>
        <c:axId val="-2056942832"/>
        <c:axId val="-2056992928"/>
      </c:scatterChart>
      <c:valAx>
        <c:axId val="-2056942832"/>
        <c:scaling>
          <c:orientation val="minMax"/>
          <c:max val="11"/>
          <c:min val="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6992928"/>
        <c:crosses val="autoZero"/>
        <c:crossBetween val="midCat"/>
      </c:valAx>
      <c:valAx>
        <c:axId val="-2056992928"/>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6942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Problem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'Work Problem functions'!$N$11</c:f>
              <c:strCache>
                <c:ptCount val="1"/>
                <c:pt idx="0">
                  <c:v>Work</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'Work Problem functions'!$N$12:$N$26</c:f>
              <c:numCache>
                <c:formatCode>#\ ???/???</c:formatCode>
                <c:ptCount val="15"/>
                <c:pt idx="0">
                  <c:v>8.3333333333333329E-2</c:v>
                </c:pt>
                <c:pt idx="1">
                  <c:v>0.16666666666666666</c:v>
                </c:pt>
                <c:pt idx="2">
                  <c:v>0.25</c:v>
                </c:pt>
                <c:pt idx="3">
                  <c:v>0.33333333333333331</c:v>
                </c:pt>
                <c:pt idx="4">
                  <c:v>0.41666666666666663</c:v>
                </c:pt>
                <c:pt idx="5">
                  <c:v>0.5</c:v>
                </c:pt>
                <c:pt idx="6">
                  <c:v>0.58333333333333326</c:v>
                </c:pt>
                <c:pt idx="7">
                  <c:v>0.66666666666666663</c:v>
                </c:pt>
                <c:pt idx="8">
                  <c:v>0.75</c:v>
                </c:pt>
                <c:pt idx="9">
                  <c:v>0.83333333333333326</c:v>
                </c:pt>
                <c:pt idx="10">
                  <c:v>0.91666666666666663</c:v>
                </c:pt>
                <c:pt idx="11">
                  <c:v>1</c:v>
                </c:pt>
                <c:pt idx="12">
                  <c:v>1.0833333333333333</c:v>
                </c:pt>
                <c:pt idx="13">
                  <c:v>1.1666666666666665</c:v>
                </c:pt>
                <c:pt idx="14">
                  <c:v>1.25</c:v>
                </c:pt>
              </c:numCache>
            </c:numRef>
          </c:yVal>
          <c:smooth val="0"/>
          <c:extLst>
            <c:ext xmlns:c16="http://schemas.microsoft.com/office/drawing/2014/chart" uri="{C3380CC4-5D6E-409C-BE32-E72D297353CC}">
              <c16:uniqueId val="{00000000-F170-44B0-9C1F-C78CC22EF6A3}"/>
            </c:ext>
          </c:extLst>
        </c:ser>
        <c:ser>
          <c:idx val="3"/>
          <c:order val="1"/>
          <c:spPr>
            <a:ln w="19050" cap="rnd">
              <a:solidFill>
                <a:schemeClr val="accent4"/>
              </a:solidFill>
              <a:round/>
            </a:ln>
            <a:effectLst/>
          </c:spPr>
          <c:marker>
            <c:symbol val="circle"/>
            <c:size val="5"/>
            <c:spPr>
              <a:solidFill>
                <a:schemeClr val="accent4"/>
              </a:solidFill>
              <a:ln w="9525">
                <a:solidFill>
                  <a:schemeClr val="accent4"/>
                </a:solidFill>
              </a:ln>
              <a:effectLst/>
            </c:spPr>
          </c:marker>
          <c:yVal>
            <c:numRef>
              <c:f>'Work Problem functions'!$Q$12:$Q$26</c:f>
              <c:numCache>
                <c:formatCode>#\ ???/???</c:formatCode>
                <c:ptCount val="15"/>
              </c:numCache>
            </c:numRef>
          </c:yVal>
          <c:smooth val="0"/>
          <c:extLst>
            <c:ext xmlns:c16="http://schemas.microsoft.com/office/drawing/2014/chart" uri="{C3380CC4-5D6E-409C-BE32-E72D297353CC}">
              <c16:uniqueId val="{00000001-F170-44B0-9C1F-C78CC22EF6A3}"/>
            </c:ext>
          </c:extLst>
        </c:ser>
        <c:ser>
          <c:idx val="5"/>
          <c:order val="2"/>
          <c:spPr>
            <a:ln w="19050" cap="rnd">
              <a:solidFill>
                <a:schemeClr val="accent6"/>
              </a:solidFill>
              <a:round/>
            </a:ln>
            <a:effectLst/>
          </c:spPr>
          <c:marker>
            <c:symbol val="circle"/>
            <c:size val="5"/>
            <c:spPr>
              <a:solidFill>
                <a:schemeClr val="accent6"/>
              </a:solidFill>
              <a:ln w="9525">
                <a:solidFill>
                  <a:schemeClr val="accent6"/>
                </a:solidFill>
              </a:ln>
              <a:effectLst/>
            </c:spPr>
          </c:marker>
          <c:yVal>
            <c:numRef>
              <c:f>'Work Problem functions'!#REF!</c:f>
              <c:numCache>
                <c:formatCode>General</c:formatCode>
                <c:ptCount val="1"/>
                <c:pt idx="0">
                  <c:v>1</c:v>
                </c:pt>
              </c:numCache>
            </c:numRef>
          </c:yVal>
          <c:smooth val="0"/>
          <c:extLst>
            <c:ext xmlns:c16="http://schemas.microsoft.com/office/drawing/2014/chart" uri="{C3380CC4-5D6E-409C-BE32-E72D297353CC}">
              <c16:uniqueId val="{00000002-F170-44B0-9C1F-C78CC22EF6A3}"/>
            </c:ext>
          </c:extLst>
        </c:ser>
        <c:dLbls>
          <c:showLegendKey val="0"/>
          <c:showVal val="0"/>
          <c:showCatName val="0"/>
          <c:showSerName val="0"/>
          <c:showPercent val="0"/>
          <c:showBubbleSize val="0"/>
        </c:dLbls>
        <c:axId val="493985600"/>
        <c:axId val="374878440"/>
      </c:scatterChart>
      <c:valAx>
        <c:axId val="493985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878440"/>
        <c:crosses val="autoZero"/>
        <c:crossBetween val="midCat"/>
      </c:valAx>
      <c:valAx>
        <c:axId val="374878440"/>
        <c:scaling>
          <c:orientation val="minMax"/>
        </c:scaling>
        <c:delete val="0"/>
        <c:axPos val="l"/>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985600"/>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Motion</a:t>
            </a:r>
            <a:r>
              <a:rPr lang="en-US" baseline="0"/>
              <a:t> Problems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438904183431843E-2"/>
          <c:y val="0.10701582575526579"/>
          <c:w val="0.86370290510752168"/>
          <c:h val="0.80630275432438414"/>
        </c:manualLayout>
      </c:layout>
      <c:barChart>
        <c:barDir val="bar"/>
        <c:grouping val="stacked"/>
        <c:varyColors val="0"/>
        <c:ser>
          <c:idx val="0"/>
          <c:order val="0"/>
          <c:spPr>
            <a:solidFill>
              <a:schemeClr val="accent1"/>
            </a:solidFill>
            <a:ln>
              <a:noFill/>
            </a:ln>
            <a:effectLst/>
          </c:spPr>
          <c:invertIfNegative val="0"/>
          <c:val>
            <c:numRef>
              <c:f>'Motion Problems TE'!$N$11:$N$26</c:f>
              <c:numCache>
                <c:formatCode>#,##0</c:formatCode>
                <c:ptCount val="16"/>
                <c:pt idx="0">
                  <c:v>16</c:v>
                </c:pt>
                <c:pt idx="1">
                  <c:v>32</c:v>
                </c:pt>
                <c:pt idx="2">
                  <c:v>48</c:v>
                </c:pt>
                <c:pt idx="3">
                  <c:v>64</c:v>
                </c:pt>
                <c:pt idx="4">
                  <c:v>80</c:v>
                </c:pt>
                <c:pt idx="5">
                  <c:v>96</c:v>
                </c:pt>
                <c:pt idx="6">
                  <c:v>112</c:v>
                </c:pt>
                <c:pt idx="7">
                  <c:v>128</c:v>
                </c:pt>
                <c:pt idx="8">
                  <c:v>144</c:v>
                </c:pt>
                <c:pt idx="9">
                  <c:v>160</c:v>
                </c:pt>
                <c:pt idx="10">
                  <c:v>176</c:v>
                </c:pt>
                <c:pt idx="11">
                  <c:v>192</c:v>
                </c:pt>
                <c:pt idx="12">
                  <c:v>208</c:v>
                </c:pt>
                <c:pt idx="13">
                  <c:v>224</c:v>
                </c:pt>
                <c:pt idx="14">
                  <c:v>240</c:v>
                </c:pt>
                <c:pt idx="15">
                  <c:v>256</c:v>
                </c:pt>
              </c:numCache>
            </c:numRef>
          </c:val>
          <c:extLst>
            <c:ext xmlns:c16="http://schemas.microsoft.com/office/drawing/2014/chart" uri="{C3380CC4-5D6E-409C-BE32-E72D297353CC}">
              <c16:uniqueId val="{00000000-E203-4F41-91EB-5023F24ABAE6}"/>
            </c:ext>
          </c:extLst>
        </c:ser>
        <c:ser>
          <c:idx val="1"/>
          <c:order val="1"/>
          <c:spPr>
            <a:solidFill>
              <a:schemeClr val="accent2"/>
            </a:solidFill>
            <a:ln>
              <a:noFill/>
            </a:ln>
            <a:effectLst/>
          </c:spPr>
          <c:invertIfNegative val="0"/>
          <c:val>
            <c:numRef>
              <c:f>'Motion Problems TE'!$Q$11:$Q$26</c:f>
              <c:numCache>
                <c:formatCode>#,##0</c:formatCode>
                <c:ptCount val="16"/>
                <c:pt idx="0">
                  <c:v>7</c:v>
                </c:pt>
                <c:pt idx="1">
                  <c:v>14</c:v>
                </c:pt>
                <c:pt idx="2">
                  <c:v>21</c:v>
                </c:pt>
                <c:pt idx="3">
                  <c:v>28</c:v>
                </c:pt>
                <c:pt idx="4">
                  <c:v>35</c:v>
                </c:pt>
                <c:pt idx="5">
                  <c:v>42</c:v>
                </c:pt>
                <c:pt idx="6">
                  <c:v>49</c:v>
                </c:pt>
                <c:pt idx="7">
                  <c:v>56</c:v>
                </c:pt>
                <c:pt idx="8">
                  <c:v>63</c:v>
                </c:pt>
                <c:pt idx="9">
                  <c:v>70</c:v>
                </c:pt>
                <c:pt idx="10">
                  <c:v>77</c:v>
                </c:pt>
                <c:pt idx="11">
                  <c:v>84</c:v>
                </c:pt>
                <c:pt idx="12">
                  <c:v>91</c:v>
                </c:pt>
                <c:pt idx="13">
                  <c:v>98</c:v>
                </c:pt>
                <c:pt idx="14">
                  <c:v>105</c:v>
                </c:pt>
                <c:pt idx="15">
                  <c:v>112</c:v>
                </c:pt>
              </c:numCache>
            </c:numRef>
          </c:val>
          <c:extLst>
            <c:ext xmlns:c16="http://schemas.microsoft.com/office/drawing/2014/chart" uri="{C3380CC4-5D6E-409C-BE32-E72D297353CC}">
              <c16:uniqueId val="{00000001-E203-4F41-91EB-5023F24ABAE6}"/>
            </c:ext>
          </c:extLst>
        </c:ser>
        <c:ser>
          <c:idx val="2"/>
          <c:order val="2"/>
          <c:spPr>
            <a:solidFill>
              <a:schemeClr val="accent3"/>
            </a:solidFill>
            <a:ln>
              <a:noFill/>
            </a:ln>
            <a:effectLst/>
          </c:spPr>
          <c:invertIfNegative val="0"/>
          <c:val>
            <c:numRef>
              <c:f>'Motion Problems TE'!$J$26</c:f>
              <c:numCache>
                <c:formatCode>General</c:formatCode>
                <c:ptCount val="1"/>
              </c:numCache>
            </c:numRef>
          </c:val>
          <c:extLst>
            <c:ext xmlns:c16="http://schemas.microsoft.com/office/drawing/2014/chart" uri="{C3380CC4-5D6E-409C-BE32-E72D297353CC}">
              <c16:uniqueId val="{00000002-E203-4F41-91EB-5023F24ABAE6}"/>
            </c:ext>
          </c:extLst>
        </c:ser>
        <c:ser>
          <c:idx val="3"/>
          <c:order val="3"/>
          <c:spPr>
            <a:solidFill>
              <a:schemeClr val="accent4"/>
            </a:solidFill>
            <a:ln>
              <a:noFill/>
            </a:ln>
            <a:effectLst/>
          </c:spPr>
          <c:invertIfNegative val="0"/>
          <c:val>
            <c:numRef>
              <c:f>'Motion Problems TE'!$K$10</c:f>
              <c:numCache>
                <c:formatCode>#,##0</c:formatCode>
                <c:ptCount val="1"/>
                <c:pt idx="0">
                  <c:v>229</c:v>
                </c:pt>
              </c:numCache>
            </c:numRef>
          </c:val>
          <c:extLst>
            <c:ext xmlns:c16="http://schemas.microsoft.com/office/drawing/2014/chart" uri="{C3380CC4-5D6E-409C-BE32-E72D297353CC}">
              <c16:uniqueId val="{00000003-E203-4F41-91EB-5023F24ABAE6}"/>
            </c:ext>
          </c:extLst>
        </c:ser>
        <c:dLbls>
          <c:showLegendKey val="0"/>
          <c:showVal val="0"/>
          <c:showCatName val="0"/>
          <c:showSerName val="0"/>
          <c:showPercent val="0"/>
          <c:showBubbleSize val="0"/>
        </c:dLbls>
        <c:gapWidth val="150"/>
        <c:overlap val="100"/>
        <c:axId val="379693672"/>
        <c:axId val="379693016"/>
      </c:barChart>
      <c:catAx>
        <c:axId val="37969367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Input</a:t>
                </a:r>
              </a:p>
              <a:p>
                <a:pPr>
                  <a:defRPr b="1">
                    <a:latin typeface="Arial" panose="020B0604020202020204" pitchFamily="34" charset="0"/>
                    <a:cs typeface="Arial" panose="020B0604020202020204" pitchFamily="34" charset="0"/>
                  </a:defRPr>
                </a:pPr>
                <a:endParaRPr lang="en-US" b="1">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016"/>
        <c:crosses val="autoZero"/>
        <c:auto val="1"/>
        <c:lblAlgn val="ctr"/>
        <c:lblOffset val="100"/>
        <c:noMultiLvlLbl val="0"/>
      </c:catAx>
      <c:valAx>
        <c:axId val="3796930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Output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693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Problem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'Work Problems TE'!$N$11</c:f>
              <c:strCache>
                <c:ptCount val="1"/>
                <c:pt idx="0">
                  <c:v>Work</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yVal>
            <c:numRef>
              <c:f>'Work Problems TE'!$N$12:$N$26</c:f>
              <c:numCache>
                <c:formatCode>#\ ???/???</c:formatCode>
                <c:ptCount val="15"/>
                <c:pt idx="0">
                  <c:v>8.3333333333333329E-2</c:v>
                </c:pt>
                <c:pt idx="1">
                  <c:v>0.16666666666666666</c:v>
                </c:pt>
                <c:pt idx="2">
                  <c:v>0.25</c:v>
                </c:pt>
                <c:pt idx="3">
                  <c:v>0.33333333333333331</c:v>
                </c:pt>
                <c:pt idx="4">
                  <c:v>0.41666666666666663</c:v>
                </c:pt>
                <c:pt idx="5">
                  <c:v>0.5</c:v>
                </c:pt>
                <c:pt idx="6">
                  <c:v>0.58333333333333326</c:v>
                </c:pt>
                <c:pt idx="7">
                  <c:v>0.66666666666666663</c:v>
                </c:pt>
                <c:pt idx="8">
                  <c:v>0.75</c:v>
                </c:pt>
                <c:pt idx="9">
                  <c:v>0.83333333333333326</c:v>
                </c:pt>
                <c:pt idx="10">
                  <c:v>0.91666666666666663</c:v>
                </c:pt>
                <c:pt idx="11">
                  <c:v>1</c:v>
                </c:pt>
                <c:pt idx="12">
                  <c:v>1.0833333333333333</c:v>
                </c:pt>
                <c:pt idx="13">
                  <c:v>1.1666666666666665</c:v>
                </c:pt>
                <c:pt idx="14">
                  <c:v>1.25</c:v>
                </c:pt>
              </c:numCache>
            </c:numRef>
          </c:yVal>
          <c:smooth val="0"/>
          <c:extLst>
            <c:ext xmlns:c16="http://schemas.microsoft.com/office/drawing/2014/chart" uri="{C3380CC4-5D6E-409C-BE32-E72D297353CC}">
              <c16:uniqueId val="{00000000-07A8-48F8-A790-CD87DD7AEE67}"/>
            </c:ext>
          </c:extLst>
        </c:ser>
        <c:ser>
          <c:idx val="3"/>
          <c:order val="1"/>
          <c:spPr>
            <a:ln w="19050" cap="rnd">
              <a:solidFill>
                <a:schemeClr val="accent4"/>
              </a:solidFill>
              <a:round/>
            </a:ln>
            <a:effectLst/>
          </c:spPr>
          <c:marker>
            <c:symbol val="circle"/>
            <c:size val="5"/>
            <c:spPr>
              <a:solidFill>
                <a:schemeClr val="accent4"/>
              </a:solidFill>
              <a:ln w="9525">
                <a:solidFill>
                  <a:schemeClr val="accent4"/>
                </a:solidFill>
              </a:ln>
              <a:effectLst/>
            </c:spPr>
          </c:marker>
          <c:yVal>
            <c:numRef>
              <c:f>'Work Problems TE'!$Q$12:$Q$26</c:f>
              <c:numCache>
                <c:formatCode>#\ ???/???</c:formatCode>
                <c:ptCount val="15"/>
                <c:pt idx="0">
                  <c:v>0.125</c:v>
                </c:pt>
                <c:pt idx="1">
                  <c:v>0.25</c:v>
                </c:pt>
                <c:pt idx="2">
                  <c:v>0.375</c:v>
                </c:pt>
                <c:pt idx="3">
                  <c:v>0.5</c:v>
                </c:pt>
                <c:pt idx="4">
                  <c:v>0.625</c:v>
                </c:pt>
                <c:pt idx="5">
                  <c:v>0.75</c:v>
                </c:pt>
                <c:pt idx="6">
                  <c:v>0.875</c:v>
                </c:pt>
                <c:pt idx="7">
                  <c:v>1</c:v>
                </c:pt>
                <c:pt idx="8">
                  <c:v>1.125</c:v>
                </c:pt>
                <c:pt idx="9">
                  <c:v>1.25</c:v>
                </c:pt>
                <c:pt idx="10">
                  <c:v>1.375</c:v>
                </c:pt>
                <c:pt idx="11">
                  <c:v>1.5</c:v>
                </c:pt>
                <c:pt idx="12">
                  <c:v>1.625</c:v>
                </c:pt>
                <c:pt idx="13">
                  <c:v>1.75</c:v>
                </c:pt>
                <c:pt idx="14">
                  <c:v>1.875</c:v>
                </c:pt>
              </c:numCache>
            </c:numRef>
          </c:yVal>
          <c:smooth val="0"/>
          <c:extLst>
            <c:ext xmlns:c16="http://schemas.microsoft.com/office/drawing/2014/chart" uri="{C3380CC4-5D6E-409C-BE32-E72D297353CC}">
              <c16:uniqueId val="{00000001-07A8-48F8-A790-CD87DD7AEE67}"/>
            </c:ext>
          </c:extLst>
        </c:ser>
        <c:ser>
          <c:idx val="5"/>
          <c:order val="2"/>
          <c:spPr>
            <a:ln w="19050" cap="rnd">
              <a:solidFill>
                <a:schemeClr val="accent6"/>
              </a:solidFill>
              <a:round/>
            </a:ln>
            <a:effectLst/>
          </c:spPr>
          <c:marker>
            <c:symbol val="circle"/>
            <c:size val="5"/>
            <c:spPr>
              <a:solidFill>
                <a:schemeClr val="accent6"/>
              </a:solidFill>
              <a:ln w="9525">
                <a:solidFill>
                  <a:schemeClr val="accent6"/>
                </a:solidFill>
              </a:ln>
              <a:effectLst/>
            </c:spPr>
          </c:marker>
          <c:yVal>
            <c:numRef>
              <c:f>'Work Problems TE'!$T$12:$T$26</c:f>
              <c:numCache>
                <c:formatCode>#\ ???/???</c:formatCode>
                <c:ptCount val="15"/>
                <c:pt idx="0">
                  <c:v>0.20833333333333331</c:v>
                </c:pt>
                <c:pt idx="1">
                  <c:v>0.41666666666666663</c:v>
                </c:pt>
                <c:pt idx="2">
                  <c:v>0.625</c:v>
                </c:pt>
                <c:pt idx="3">
                  <c:v>0.83333333333333326</c:v>
                </c:pt>
                <c:pt idx="4">
                  <c:v>1.0416666666666665</c:v>
                </c:pt>
                <c:pt idx="5">
                  <c:v>1.25</c:v>
                </c:pt>
                <c:pt idx="6">
                  <c:v>1.4583333333333333</c:v>
                </c:pt>
                <c:pt idx="7">
                  <c:v>1.6666666666666665</c:v>
                </c:pt>
                <c:pt idx="8">
                  <c:v>1.875</c:v>
                </c:pt>
                <c:pt idx="9">
                  <c:v>2.083333333333333</c:v>
                </c:pt>
                <c:pt idx="10">
                  <c:v>2.2916666666666665</c:v>
                </c:pt>
                <c:pt idx="11">
                  <c:v>2.5</c:v>
                </c:pt>
                <c:pt idx="12">
                  <c:v>2.708333333333333</c:v>
                </c:pt>
                <c:pt idx="13">
                  <c:v>2.9166666666666665</c:v>
                </c:pt>
                <c:pt idx="14">
                  <c:v>3.125</c:v>
                </c:pt>
              </c:numCache>
            </c:numRef>
          </c:yVal>
          <c:smooth val="0"/>
          <c:extLst>
            <c:ext xmlns:c16="http://schemas.microsoft.com/office/drawing/2014/chart" uri="{C3380CC4-5D6E-409C-BE32-E72D297353CC}">
              <c16:uniqueId val="{00000002-07A8-48F8-A790-CD87DD7AEE67}"/>
            </c:ext>
          </c:extLst>
        </c:ser>
        <c:dLbls>
          <c:showLegendKey val="0"/>
          <c:showVal val="0"/>
          <c:showCatName val="0"/>
          <c:showSerName val="0"/>
          <c:showPercent val="0"/>
          <c:showBubbleSize val="0"/>
        </c:dLbls>
        <c:axId val="493985600"/>
        <c:axId val="374878440"/>
      </c:scatterChart>
      <c:valAx>
        <c:axId val="493985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878440"/>
        <c:crosses val="autoZero"/>
        <c:crossBetween val="midCat"/>
      </c:valAx>
      <c:valAx>
        <c:axId val="374878440"/>
        <c:scaling>
          <c:orientation val="minMax"/>
        </c:scaling>
        <c:delete val="0"/>
        <c:axPos val="l"/>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985600"/>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'Moore''s Law functions'!$M$9</c:f>
              <c:strCache>
                <c:ptCount val="1"/>
                <c:pt idx="0">
                  <c:v>Transistors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'Moore''s Law functions'!$L$10:$L$31</c:f>
              <c:numCache>
                <c:formatCode>General</c:formatCode>
                <c:ptCount val="22"/>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xVal>
          <c:yVal>
            <c:numRef>
              <c:f>('Moore''s Law functions'!$M$10:$M$31,'Moore''s Law functions'!$E$61:$E$66,'Moore''s Law functions'!$E$61:$E$85)</c:f>
              <c:numCache>
                <c:formatCode>_(* #,##0_);_(* \(#,##0\);_(* "-"??_);_(@_)</c:formatCode>
                <c:ptCount val="53"/>
                <c:pt idx="0">
                  <c:v>4500</c:v>
                </c:pt>
                <c:pt idx="1">
                  <c:v>9000</c:v>
                </c:pt>
                <c:pt idx="2">
                  <c:v>18000</c:v>
                </c:pt>
                <c:pt idx="3">
                  <c:v>36000</c:v>
                </c:pt>
                <c:pt idx="4">
                  <c:v>72000</c:v>
                </c:pt>
                <c:pt idx="5">
                  <c:v>144000</c:v>
                </c:pt>
                <c:pt idx="6">
                  <c:v>288000</c:v>
                </c:pt>
                <c:pt idx="7">
                  <c:v>576000</c:v>
                </c:pt>
                <c:pt idx="8">
                  <c:v>1152000</c:v>
                </c:pt>
                <c:pt idx="9">
                  <c:v>2304000</c:v>
                </c:pt>
                <c:pt idx="10">
                  <c:v>4608000</c:v>
                </c:pt>
                <c:pt idx="11">
                  <c:v>9216000</c:v>
                </c:pt>
                <c:pt idx="12">
                  <c:v>18432000</c:v>
                </c:pt>
                <c:pt idx="13">
                  <c:v>36864000</c:v>
                </c:pt>
                <c:pt idx="14">
                  <c:v>73728000</c:v>
                </c:pt>
                <c:pt idx="15">
                  <c:v>147456000</c:v>
                </c:pt>
                <c:pt idx="16">
                  <c:v>294912000</c:v>
                </c:pt>
                <c:pt idx="17">
                  <c:v>589824000</c:v>
                </c:pt>
                <c:pt idx="18">
                  <c:v>1179648000</c:v>
                </c:pt>
                <c:pt idx="22" formatCode="#,##0">
                  <c:v>4500</c:v>
                </c:pt>
                <c:pt idx="23" formatCode="#,##0">
                  <c:v>6500</c:v>
                </c:pt>
                <c:pt idx="24" formatCode="#,##0">
                  <c:v>29000</c:v>
                </c:pt>
                <c:pt idx="25" formatCode="#,##0">
                  <c:v>29000</c:v>
                </c:pt>
                <c:pt idx="26" formatCode="#,##0">
                  <c:v>134000</c:v>
                </c:pt>
                <c:pt idx="27" formatCode="#,##0">
                  <c:v>275000</c:v>
                </c:pt>
                <c:pt idx="28" formatCode="#,##0">
                  <c:v>4500</c:v>
                </c:pt>
                <c:pt idx="29" formatCode="#,##0">
                  <c:v>6500</c:v>
                </c:pt>
                <c:pt idx="30" formatCode="#,##0">
                  <c:v>29000</c:v>
                </c:pt>
                <c:pt idx="31" formatCode="#,##0">
                  <c:v>29000</c:v>
                </c:pt>
                <c:pt idx="32" formatCode="#,##0">
                  <c:v>134000</c:v>
                </c:pt>
                <c:pt idx="33" formatCode="#,##0">
                  <c:v>275000</c:v>
                </c:pt>
                <c:pt idx="34" formatCode="#,##0">
                  <c:v>250000</c:v>
                </c:pt>
                <c:pt idx="35" formatCode="#,##0">
                  <c:v>1180235</c:v>
                </c:pt>
                <c:pt idx="36" formatCode="#,##0">
                  <c:v>3100000</c:v>
                </c:pt>
                <c:pt idx="37" formatCode="#,##0">
                  <c:v>5500000</c:v>
                </c:pt>
                <c:pt idx="38" formatCode="#,##0">
                  <c:v>7500000</c:v>
                </c:pt>
                <c:pt idx="39" formatCode="#,##0">
                  <c:v>7500000</c:v>
                </c:pt>
                <c:pt idx="40" formatCode="#,##0">
                  <c:v>27400000</c:v>
                </c:pt>
                <c:pt idx="41" formatCode="#,##0">
                  <c:v>42000000</c:v>
                </c:pt>
                <c:pt idx="42" formatCode="#,##0">
                  <c:v>45000000</c:v>
                </c:pt>
                <c:pt idx="43" formatCode="#,##0">
                  <c:v>55000000</c:v>
                </c:pt>
                <c:pt idx="44" formatCode="#,##0">
                  <c:v>410000000</c:v>
                </c:pt>
                <c:pt idx="45" formatCode="#,##0">
                  <c:v>112000000</c:v>
                </c:pt>
                <c:pt idx="46" formatCode="#,##0">
                  <c:v>291000000</c:v>
                </c:pt>
                <c:pt idx="47" formatCode="#,##0">
                  <c:v>411000000</c:v>
                </c:pt>
                <c:pt idx="48" formatCode="#,##0">
                  <c:v>1900000000</c:v>
                </c:pt>
                <c:pt idx="49" formatCode="#,##0">
                  <c:v>2300000000</c:v>
                </c:pt>
                <c:pt idx="50" formatCode="#,##0">
                  <c:v>2600000000</c:v>
                </c:pt>
                <c:pt idx="51" formatCode="#,##0">
                  <c:v>3100000000</c:v>
                </c:pt>
                <c:pt idx="52" formatCode="#,##0">
                  <c:v>1860000000</c:v>
                </c:pt>
              </c:numCache>
            </c:numRef>
          </c:yVal>
          <c:smooth val="1"/>
          <c:extLst>
            <c:ext xmlns:c16="http://schemas.microsoft.com/office/drawing/2014/chart" uri="{C3380CC4-5D6E-409C-BE32-E72D297353CC}">
              <c16:uniqueId val="{00000000-667D-4A08-BADA-B82138A2BF4C}"/>
            </c:ext>
          </c:extLst>
        </c:ser>
        <c:dLbls>
          <c:showLegendKey val="0"/>
          <c:showVal val="0"/>
          <c:showCatName val="0"/>
          <c:showSerName val="0"/>
          <c:showPercent val="0"/>
          <c:showBubbleSize val="0"/>
        </c:dLbls>
        <c:axId val="96169984"/>
        <c:axId val="96171520"/>
      </c:scatterChart>
      <c:valAx>
        <c:axId val="96169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1520"/>
        <c:crosses val="autoZero"/>
        <c:crossBetween val="midCat"/>
      </c:valAx>
      <c:valAx>
        <c:axId val="961715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69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'Moore''s Law (TE)'!$M$9</c:f>
              <c:strCache>
                <c:ptCount val="1"/>
                <c:pt idx="0">
                  <c:v>Transistors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'Moore''s Law (TE)'!$L$10:$L$31</c:f>
              <c:numCache>
                <c:formatCode>General</c:formatCode>
                <c:ptCount val="22"/>
                <c:pt idx="0">
                  <c:v>1975</c:v>
                </c:pt>
                <c:pt idx="1">
                  <c:v>1977</c:v>
                </c:pt>
                <c:pt idx="2">
                  <c:v>1979</c:v>
                </c:pt>
                <c:pt idx="3">
                  <c:v>1981</c:v>
                </c:pt>
                <c:pt idx="4">
                  <c:v>1983</c:v>
                </c:pt>
                <c:pt idx="5">
                  <c:v>1985</c:v>
                </c:pt>
                <c:pt idx="6">
                  <c:v>1987</c:v>
                </c:pt>
                <c:pt idx="7">
                  <c:v>1989</c:v>
                </c:pt>
                <c:pt idx="8">
                  <c:v>1991</c:v>
                </c:pt>
                <c:pt idx="9">
                  <c:v>1993</c:v>
                </c:pt>
                <c:pt idx="10">
                  <c:v>1995</c:v>
                </c:pt>
                <c:pt idx="11">
                  <c:v>1997</c:v>
                </c:pt>
                <c:pt idx="12">
                  <c:v>1999</c:v>
                </c:pt>
                <c:pt idx="13">
                  <c:v>2001</c:v>
                </c:pt>
                <c:pt idx="14">
                  <c:v>2003</c:v>
                </c:pt>
                <c:pt idx="15">
                  <c:v>2005</c:v>
                </c:pt>
                <c:pt idx="16">
                  <c:v>2007</c:v>
                </c:pt>
                <c:pt idx="17">
                  <c:v>2009</c:v>
                </c:pt>
                <c:pt idx="18">
                  <c:v>2011</c:v>
                </c:pt>
              </c:numCache>
            </c:numRef>
          </c:xVal>
          <c:yVal>
            <c:numRef>
              <c:f>('Moore''s Law (TE)'!$M$10:$M$31,'Moore''s Law (TE)'!$E$61:$E$66,'Moore''s Law (TE)'!$E$61:$E$85)</c:f>
              <c:numCache>
                <c:formatCode>_(* #,##0_);_(* \(#,##0\);_(* "-"??_);_(@_)</c:formatCode>
                <c:ptCount val="53"/>
                <c:pt idx="0">
                  <c:v>4500</c:v>
                </c:pt>
                <c:pt idx="1">
                  <c:v>9000</c:v>
                </c:pt>
                <c:pt idx="2">
                  <c:v>18000</c:v>
                </c:pt>
                <c:pt idx="3">
                  <c:v>36000</c:v>
                </c:pt>
                <c:pt idx="4">
                  <c:v>72000</c:v>
                </c:pt>
                <c:pt idx="5">
                  <c:v>144000</c:v>
                </c:pt>
                <c:pt idx="6">
                  <c:v>288000</c:v>
                </c:pt>
                <c:pt idx="7">
                  <c:v>576000</c:v>
                </c:pt>
                <c:pt idx="8">
                  <c:v>1152000</c:v>
                </c:pt>
                <c:pt idx="9">
                  <c:v>2304000</c:v>
                </c:pt>
                <c:pt idx="10">
                  <c:v>4608000</c:v>
                </c:pt>
                <c:pt idx="11">
                  <c:v>9216000</c:v>
                </c:pt>
                <c:pt idx="12">
                  <c:v>18432000</c:v>
                </c:pt>
                <c:pt idx="13">
                  <c:v>36864000</c:v>
                </c:pt>
                <c:pt idx="14">
                  <c:v>73728000</c:v>
                </c:pt>
                <c:pt idx="15">
                  <c:v>147456000</c:v>
                </c:pt>
                <c:pt idx="16">
                  <c:v>294912000</c:v>
                </c:pt>
                <c:pt idx="17">
                  <c:v>589824000</c:v>
                </c:pt>
                <c:pt idx="18">
                  <c:v>1179648000</c:v>
                </c:pt>
                <c:pt idx="22" formatCode="#,##0">
                  <c:v>4500</c:v>
                </c:pt>
                <c:pt idx="23" formatCode="#,##0">
                  <c:v>6500</c:v>
                </c:pt>
                <c:pt idx="24" formatCode="#,##0">
                  <c:v>29000</c:v>
                </c:pt>
                <c:pt idx="25" formatCode="#,##0">
                  <c:v>29000</c:v>
                </c:pt>
                <c:pt idx="26" formatCode="#,##0">
                  <c:v>134000</c:v>
                </c:pt>
                <c:pt idx="27" formatCode="#,##0">
                  <c:v>275000</c:v>
                </c:pt>
                <c:pt idx="28" formatCode="#,##0">
                  <c:v>4500</c:v>
                </c:pt>
                <c:pt idx="29" formatCode="#,##0">
                  <c:v>6500</c:v>
                </c:pt>
                <c:pt idx="30" formatCode="#,##0">
                  <c:v>29000</c:v>
                </c:pt>
                <c:pt idx="31" formatCode="#,##0">
                  <c:v>29000</c:v>
                </c:pt>
                <c:pt idx="32" formatCode="#,##0">
                  <c:v>134000</c:v>
                </c:pt>
                <c:pt idx="33" formatCode="#,##0">
                  <c:v>275000</c:v>
                </c:pt>
                <c:pt idx="34" formatCode="#,##0">
                  <c:v>250000</c:v>
                </c:pt>
                <c:pt idx="35" formatCode="#,##0">
                  <c:v>1180235</c:v>
                </c:pt>
                <c:pt idx="36" formatCode="#,##0">
                  <c:v>3100000</c:v>
                </c:pt>
                <c:pt idx="37" formatCode="#,##0">
                  <c:v>5500000</c:v>
                </c:pt>
                <c:pt idx="38" formatCode="#,##0">
                  <c:v>7500000</c:v>
                </c:pt>
                <c:pt idx="39" formatCode="#,##0">
                  <c:v>7500000</c:v>
                </c:pt>
                <c:pt idx="40" formatCode="#,##0">
                  <c:v>27400000</c:v>
                </c:pt>
                <c:pt idx="41" formatCode="#,##0">
                  <c:v>42000000</c:v>
                </c:pt>
                <c:pt idx="42" formatCode="#,##0">
                  <c:v>45000000</c:v>
                </c:pt>
                <c:pt idx="43" formatCode="#,##0">
                  <c:v>55000000</c:v>
                </c:pt>
                <c:pt idx="44" formatCode="#,##0">
                  <c:v>410000000</c:v>
                </c:pt>
                <c:pt idx="45" formatCode="#,##0">
                  <c:v>112000000</c:v>
                </c:pt>
                <c:pt idx="46" formatCode="#,##0">
                  <c:v>291000000</c:v>
                </c:pt>
                <c:pt idx="47" formatCode="#,##0">
                  <c:v>411000000</c:v>
                </c:pt>
                <c:pt idx="48" formatCode="#,##0">
                  <c:v>1900000000</c:v>
                </c:pt>
                <c:pt idx="49" formatCode="#,##0">
                  <c:v>2300000000</c:v>
                </c:pt>
                <c:pt idx="50" formatCode="#,##0">
                  <c:v>2600000000</c:v>
                </c:pt>
                <c:pt idx="51" formatCode="#,##0">
                  <c:v>3100000000</c:v>
                </c:pt>
                <c:pt idx="52" formatCode="#,##0">
                  <c:v>1860000000</c:v>
                </c:pt>
              </c:numCache>
            </c:numRef>
          </c:yVal>
          <c:smooth val="1"/>
          <c:extLst>
            <c:ext xmlns:c16="http://schemas.microsoft.com/office/drawing/2014/chart" uri="{C3380CC4-5D6E-409C-BE32-E72D297353CC}">
              <c16:uniqueId val="{00000000-5A81-4F0E-AC23-7CC7365B15D5}"/>
            </c:ext>
          </c:extLst>
        </c:ser>
        <c:dLbls>
          <c:showLegendKey val="0"/>
          <c:showVal val="0"/>
          <c:showCatName val="0"/>
          <c:showSerName val="0"/>
          <c:showPercent val="0"/>
          <c:showBubbleSize val="0"/>
        </c:dLbls>
        <c:axId val="96169984"/>
        <c:axId val="96171520"/>
      </c:scatterChart>
      <c:valAx>
        <c:axId val="96169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71520"/>
        <c:crosses val="autoZero"/>
        <c:crossBetween val="midCat"/>
      </c:valAx>
      <c:valAx>
        <c:axId val="961715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69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Intel</a:t>
            </a:r>
            <a:r>
              <a:rPr lang="en-US" sz="1600" b="1" baseline="0">
                <a:latin typeface="Arial" panose="020B0604020202020204" pitchFamily="34" charset="0"/>
                <a:cs typeface="Arial" panose="020B0604020202020204" pitchFamily="34" charset="0"/>
              </a:rPr>
              <a:t> Microprocessors</a:t>
            </a:r>
            <a:endParaRPr lang="en-US" sz="16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'Moore''s Law (TE)'!$Z$11:$Z$34</c:f>
              <c:numCache>
                <c:formatCode>General</c:formatCode>
                <c:ptCount val="24"/>
                <c:pt idx="0">
                  <c:v>1974</c:v>
                </c:pt>
                <c:pt idx="1">
                  <c:v>1976</c:v>
                </c:pt>
                <c:pt idx="2">
                  <c:v>1978</c:v>
                </c:pt>
                <c:pt idx="3">
                  <c:v>1979</c:v>
                </c:pt>
                <c:pt idx="4">
                  <c:v>1982</c:v>
                </c:pt>
                <c:pt idx="5">
                  <c:v>1985</c:v>
                </c:pt>
                <c:pt idx="6">
                  <c:v>1988</c:v>
                </c:pt>
                <c:pt idx="7">
                  <c:v>1989</c:v>
                </c:pt>
                <c:pt idx="8">
                  <c:v>1993</c:v>
                </c:pt>
                <c:pt idx="9">
                  <c:v>1995</c:v>
                </c:pt>
                <c:pt idx="10">
                  <c:v>1997</c:v>
                </c:pt>
                <c:pt idx="11">
                  <c:v>1998</c:v>
                </c:pt>
                <c:pt idx="12">
                  <c:v>1999</c:v>
                </c:pt>
                <c:pt idx="13">
                  <c:v>2000</c:v>
                </c:pt>
                <c:pt idx="14">
                  <c:v>2001</c:v>
                </c:pt>
                <c:pt idx="15">
                  <c:v>2002</c:v>
                </c:pt>
                <c:pt idx="16">
                  <c:v>2004</c:v>
                </c:pt>
                <c:pt idx="17">
                  <c:v>2006</c:v>
                </c:pt>
                <c:pt idx="18">
                  <c:v>2007</c:v>
                </c:pt>
                <c:pt idx="19">
                  <c:v>2008</c:v>
                </c:pt>
                <c:pt idx="20">
                  <c:v>2010</c:v>
                </c:pt>
                <c:pt idx="21">
                  <c:v>2011</c:v>
                </c:pt>
                <c:pt idx="22">
                  <c:v>2012</c:v>
                </c:pt>
                <c:pt idx="23">
                  <c:v>2014</c:v>
                </c:pt>
              </c:numCache>
            </c:numRef>
          </c:xVal>
          <c:yVal>
            <c:numRef>
              <c:f>'Moore''s Law (TE)'!$AA$11:$AA$34</c:f>
              <c:numCache>
                <c:formatCode>#,##0</c:formatCode>
                <c:ptCount val="24"/>
                <c:pt idx="0">
                  <c:v>4500</c:v>
                </c:pt>
                <c:pt idx="1">
                  <c:v>6500</c:v>
                </c:pt>
                <c:pt idx="2">
                  <c:v>29000</c:v>
                </c:pt>
                <c:pt idx="3">
                  <c:v>29000</c:v>
                </c:pt>
                <c:pt idx="4">
                  <c:v>134000</c:v>
                </c:pt>
                <c:pt idx="5">
                  <c:v>275000</c:v>
                </c:pt>
                <c:pt idx="6">
                  <c:v>250000</c:v>
                </c:pt>
                <c:pt idx="7">
                  <c:v>1180235</c:v>
                </c:pt>
                <c:pt idx="8">
                  <c:v>3100000</c:v>
                </c:pt>
                <c:pt idx="9">
                  <c:v>5500000</c:v>
                </c:pt>
                <c:pt idx="10">
                  <c:v>7500000</c:v>
                </c:pt>
                <c:pt idx="11">
                  <c:v>7500000</c:v>
                </c:pt>
                <c:pt idx="12">
                  <c:v>27400000</c:v>
                </c:pt>
                <c:pt idx="13">
                  <c:v>42000000</c:v>
                </c:pt>
                <c:pt idx="14">
                  <c:v>45000000</c:v>
                </c:pt>
                <c:pt idx="15">
                  <c:v>55000000</c:v>
                </c:pt>
                <c:pt idx="16">
                  <c:v>112000000</c:v>
                </c:pt>
                <c:pt idx="17">
                  <c:v>291000000</c:v>
                </c:pt>
                <c:pt idx="18">
                  <c:v>411000000</c:v>
                </c:pt>
                <c:pt idx="19">
                  <c:v>1900000000</c:v>
                </c:pt>
                <c:pt idx="20">
                  <c:v>2300000000</c:v>
                </c:pt>
                <c:pt idx="21">
                  <c:v>2600000000</c:v>
                </c:pt>
                <c:pt idx="22">
                  <c:v>3100000000</c:v>
                </c:pt>
                <c:pt idx="23">
                  <c:v>5560000000</c:v>
                </c:pt>
              </c:numCache>
            </c:numRef>
          </c:yVal>
          <c:smooth val="1"/>
          <c:extLst>
            <c:ext xmlns:c16="http://schemas.microsoft.com/office/drawing/2014/chart" uri="{C3380CC4-5D6E-409C-BE32-E72D297353CC}">
              <c16:uniqueId val="{00000000-9AA0-4807-A14E-E6C1D94262AD}"/>
            </c:ext>
          </c:extLst>
        </c:ser>
        <c:dLbls>
          <c:showLegendKey val="0"/>
          <c:showVal val="0"/>
          <c:showCatName val="0"/>
          <c:showSerName val="0"/>
          <c:showPercent val="0"/>
          <c:showBubbleSize val="0"/>
        </c:dLbls>
        <c:axId val="534487224"/>
        <c:axId val="534491488"/>
      </c:scatterChart>
      <c:valAx>
        <c:axId val="534487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91488"/>
        <c:crosses val="autoZero"/>
        <c:crossBetween val="midCat"/>
      </c:valAx>
      <c:valAx>
        <c:axId val="534491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87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x</a:t>
            </a:r>
            <a:r>
              <a:rPr lang="en-US" sz="2400" baseline="-25000"/>
              <a:t>n</a:t>
            </a:r>
            <a:endParaRPr lang="en-US" sz="2400"/>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yVal>
            <c:numRef>
              <c:f>'Two Recursive Functions'!$K$10:$K$176</c:f>
              <c:numCache>
                <c:formatCode>0.000000000</c:formatCode>
                <c:ptCount val="167"/>
                <c:pt idx="0" formatCode="0.00000000000">
                  <c:v>3</c:v>
                </c:pt>
                <c:pt idx="1">
                  <c:v>0.2</c:v>
                </c:pt>
                <c:pt idx="2">
                  <c:v>0.45454545454545453</c:v>
                </c:pt>
                <c:pt idx="3">
                  <c:v>0.40740740740740738</c:v>
                </c:pt>
                <c:pt idx="4">
                  <c:v>0.41538461538461535</c:v>
                </c:pt>
                <c:pt idx="5">
                  <c:v>0.4140127388535032</c:v>
                </c:pt>
                <c:pt idx="6">
                  <c:v>0.41424802110817938</c:v>
                </c:pt>
                <c:pt idx="7">
                  <c:v>0.41420765027322404</c:v>
                </c:pt>
                <c:pt idx="8">
                  <c:v>0.41421457673155276</c:v>
                </c:pt>
                <c:pt idx="9">
                  <c:v>0.41421338833677107</c:v>
                </c:pt>
                <c:pt idx="10">
                  <c:v>0.41421359223300974</c:v>
                </c:pt>
                <c:pt idx="11">
                  <c:v>0.41421355724994369</c:v>
                </c:pt>
                <c:pt idx="12">
                  <c:v>0.41421356325208886</c:v>
                </c:pt>
                <c:pt idx="13">
                  <c:v>0.41421356222228356</c:v>
                </c:pt>
                <c:pt idx="14">
                  <c:v>0.41421356239897023</c:v>
                </c:pt>
                <c:pt idx="15">
                  <c:v>0.41421356236865559</c:v>
                </c:pt>
                <c:pt idx="16">
                  <c:v>0.4142135623738567</c:v>
                </c:pt>
                <c:pt idx="17">
                  <c:v>0.41421356237296442</c:v>
                </c:pt>
                <c:pt idx="18">
                  <c:v>0.41421356237311746</c:v>
                </c:pt>
                <c:pt idx="19">
                  <c:v>0.4142135623730912</c:v>
                </c:pt>
                <c:pt idx="20">
                  <c:v>0.4142135623730957</c:v>
                </c:pt>
                <c:pt idx="21">
                  <c:v>0.41421356237309492</c:v>
                </c:pt>
                <c:pt idx="22">
                  <c:v>0.41421356237309509</c:v>
                </c:pt>
                <c:pt idx="23">
                  <c:v>0.41421356237309509</c:v>
                </c:pt>
                <c:pt idx="24">
                  <c:v>0.41421356237309509</c:v>
                </c:pt>
                <c:pt idx="25">
                  <c:v>0.41421356237309509</c:v>
                </c:pt>
                <c:pt idx="26">
                  <c:v>0.41421356237309509</c:v>
                </c:pt>
                <c:pt idx="27">
                  <c:v>0.41421356237309509</c:v>
                </c:pt>
                <c:pt idx="28">
                  <c:v>0.41421356237309509</c:v>
                </c:pt>
                <c:pt idx="29">
                  <c:v>0.41421356237309509</c:v>
                </c:pt>
                <c:pt idx="30">
                  <c:v>0.41421356237309509</c:v>
                </c:pt>
                <c:pt idx="31">
                  <c:v>0.41421356237309509</c:v>
                </c:pt>
                <c:pt idx="32">
                  <c:v>0.41421356237309509</c:v>
                </c:pt>
                <c:pt idx="33">
                  <c:v>0.41421356237309509</c:v>
                </c:pt>
                <c:pt idx="34">
                  <c:v>0.41421356237309509</c:v>
                </c:pt>
                <c:pt idx="35">
                  <c:v>0.41421356237309509</c:v>
                </c:pt>
                <c:pt idx="36">
                  <c:v>0.41421356237309509</c:v>
                </c:pt>
                <c:pt idx="37">
                  <c:v>0.41421356237309509</c:v>
                </c:pt>
                <c:pt idx="38">
                  <c:v>0.41421356237309509</c:v>
                </c:pt>
                <c:pt idx="39">
                  <c:v>0.41421356237309509</c:v>
                </c:pt>
                <c:pt idx="40">
                  <c:v>0.41421356237309509</c:v>
                </c:pt>
                <c:pt idx="41">
                  <c:v>0.41421356237309509</c:v>
                </c:pt>
                <c:pt idx="42">
                  <c:v>0.41421356237309509</c:v>
                </c:pt>
                <c:pt idx="43">
                  <c:v>0.41421356237309509</c:v>
                </c:pt>
                <c:pt idx="44">
                  <c:v>0.41421356237309509</c:v>
                </c:pt>
                <c:pt idx="45">
                  <c:v>0.41421356237309509</c:v>
                </c:pt>
                <c:pt idx="46">
                  <c:v>0.41421356237309509</c:v>
                </c:pt>
                <c:pt idx="47">
                  <c:v>0.41421356237309509</c:v>
                </c:pt>
                <c:pt idx="48">
                  <c:v>0.41421356237309509</c:v>
                </c:pt>
                <c:pt idx="49">
                  <c:v>0.41421356237309509</c:v>
                </c:pt>
                <c:pt idx="50">
                  <c:v>0.41421356237309509</c:v>
                </c:pt>
                <c:pt idx="51">
                  <c:v>0.41421356237309509</c:v>
                </c:pt>
                <c:pt idx="52">
                  <c:v>0.41421356237309509</c:v>
                </c:pt>
                <c:pt idx="53">
                  <c:v>0.41421356237309509</c:v>
                </c:pt>
                <c:pt idx="54">
                  <c:v>0.41421356237309509</c:v>
                </c:pt>
                <c:pt idx="55">
                  <c:v>0.41421356237309509</c:v>
                </c:pt>
                <c:pt idx="56">
                  <c:v>0.41421356237309509</c:v>
                </c:pt>
                <c:pt idx="57">
                  <c:v>0.41421356237309509</c:v>
                </c:pt>
                <c:pt idx="58">
                  <c:v>0.41421356237309509</c:v>
                </c:pt>
                <c:pt idx="59">
                  <c:v>0.41421356237309509</c:v>
                </c:pt>
                <c:pt idx="60">
                  <c:v>0.41421356237309509</c:v>
                </c:pt>
                <c:pt idx="61">
                  <c:v>0.41421356237309509</c:v>
                </c:pt>
                <c:pt idx="62">
                  <c:v>0.41421356237309509</c:v>
                </c:pt>
                <c:pt idx="63">
                  <c:v>0.41421356237309509</c:v>
                </c:pt>
                <c:pt idx="64">
                  <c:v>0.41421356237309509</c:v>
                </c:pt>
                <c:pt idx="65">
                  <c:v>0.41421356237309509</c:v>
                </c:pt>
                <c:pt idx="66">
                  <c:v>0.41421356237309509</c:v>
                </c:pt>
                <c:pt idx="67">
                  <c:v>0.41421356237309509</c:v>
                </c:pt>
                <c:pt idx="68">
                  <c:v>0.41421356237309509</c:v>
                </c:pt>
                <c:pt idx="69">
                  <c:v>0.41421356237309509</c:v>
                </c:pt>
                <c:pt idx="70">
                  <c:v>0.41421356237309509</c:v>
                </c:pt>
                <c:pt idx="71">
                  <c:v>0.41421356237309509</c:v>
                </c:pt>
                <c:pt idx="72">
                  <c:v>0.41421356237309509</c:v>
                </c:pt>
                <c:pt idx="73">
                  <c:v>0.41421356237309509</c:v>
                </c:pt>
                <c:pt idx="74">
                  <c:v>0.41421356237309509</c:v>
                </c:pt>
                <c:pt idx="75">
                  <c:v>0.41421356237309509</c:v>
                </c:pt>
                <c:pt idx="76">
                  <c:v>0.41421356237309509</c:v>
                </c:pt>
                <c:pt idx="77">
                  <c:v>0.41421356237309509</c:v>
                </c:pt>
                <c:pt idx="78">
                  <c:v>0.41421356237309509</c:v>
                </c:pt>
                <c:pt idx="79">
                  <c:v>0.41421356237309509</c:v>
                </c:pt>
                <c:pt idx="80">
                  <c:v>0.41421356237309509</c:v>
                </c:pt>
                <c:pt idx="81">
                  <c:v>0.41421356237309509</c:v>
                </c:pt>
                <c:pt idx="82">
                  <c:v>0.41421356237309509</c:v>
                </c:pt>
                <c:pt idx="83">
                  <c:v>0.41421356237309509</c:v>
                </c:pt>
                <c:pt idx="84">
                  <c:v>0.41421356237309509</c:v>
                </c:pt>
                <c:pt idx="85">
                  <c:v>0.41421356237309509</c:v>
                </c:pt>
                <c:pt idx="86">
                  <c:v>0.41421356237309509</c:v>
                </c:pt>
                <c:pt idx="87">
                  <c:v>0.41421356237309509</c:v>
                </c:pt>
                <c:pt idx="88">
                  <c:v>0.41421356237309509</c:v>
                </c:pt>
                <c:pt idx="89">
                  <c:v>0.41421356237309509</c:v>
                </c:pt>
                <c:pt idx="90">
                  <c:v>0.41421356237309509</c:v>
                </c:pt>
                <c:pt idx="91">
                  <c:v>0.41421356237309509</c:v>
                </c:pt>
                <c:pt idx="92">
                  <c:v>0.41421356237309509</c:v>
                </c:pt>
                <c:pt idx="93">
                  <c:v>0.41421356237309509</c:v>
                </c:pt>
                <c:pt idx="94">
                  <c:v>0.41421356237309509</c:v>
                </c:pt>
                <c:pt idx="95">
                  <c:v>0.41421356237309509</c:v>
                </c:pt>
                <c:pt idx="96">
                  <c:v>0.41421356237309509</c:v>
                </c:pt>
                <c:pt idx="97">
                  <c:v>0.41421356237309509</c:v>
                </c:pt>
                <c:pt idx="98">
                  <c:v>0.41421356237309509</c:v>
                </c:pt>
                <c:pt idx="99">
                  <c:v>0.41421356237309509</c:v>
                </c:pt>
              </c:numCache>
            </c:numRef>
          </c:yVal>
          <c:smooth val="0"/>
          <c:extLst>
            <c:ext xmlns:c16="http://schemas.microsoft.com/office/drawing/2014/chart" uri="{C3380CC4-5D6E-409C-BE32-E72D297353CC}">
              <c16:uniqueId val="{00000000-6287-4DA1-A639-AB026E973A8D}"/>
            </c:ext>
          </c:extLst>
        </c:ser>
        <c:ser>
          <c:idx val="1"/>
          <c:order val="1"/>
          <c:spPr>
            <a:ln w="25400" cap="rnd">
              <a:noFill/>
              <a:round/>
            </a:ln>
            <a:effectLst/>
          </c:spPr>
          <c:marker>
            <c:symbol val="circle"/>
            <c:size val="5"/>
            <c:spPr>
              <a:solidFill>
                <a:schemeClr val="accent2"/>
              </a:solidFill>
              <a:ln w="9525">
                <a:solidFill>
                  <a:schemeClr val="accent2"/>
                </a:solidFill>
              </a:ln>
              <a:effectLst/>
            </c:spPr>
          </c:marker>
          <c:yVal>
            <c:numRef>
              <c:f>'Two Recursive Functions'!$N$11:$N$176</c:f>
              <c:numCache>
                <c:formatCode>0.00000000000</c:formatCode>
                <c:ptCount val="166"/>
                <c:pt idx="0">
                  <c:v>-1.6666666666666667</c:v>
                </c:pt>
                <c:pt idx="1">
                  <c:v>-2.6</c:v>
                </c:pt>
                <c:pt idx="2">
                  <c:v>-2.3846153846153846</c:v>
                </c:pt>
                <c:pt idx="3">
                  <c:v>-2.4193548387096775</c:v>
                </c:pt>
                <c:pt idx="4">
                  <c:v>-2.4133333333333331</c:v>
                </c:pt>
                <c:pt idx="5">
                  <c:v>-2.4143646408839778</c:v>
                </c:pt>
                <c:pt idx="6">
                  <c:v>-2.4141876430205951</c:v>
                </c:pt>
                <c:pt idx="7">
                  <c:v>-2.4142180094786729</c:v>
                </c:pt>
                <c:pt idx="8">
                  <c:v>-2.4142127993718101</c:v>
                </c:pt>
                <c:pt idx="9">
                  <c:v>-2.4142136932834606</c:v>
                </c:pt>
                <c:pt idx="10">
                  <c:v>-2.4142135399124283</c:v>
                </c:pt>
                <c:pt idx="11">
                  <c:v>-2.4142135662267363</c:v>
                </c:pt>
                <c:pt idx="12">
                  <c:v>-2.4142135617119149</c:v>
                </c:pt>
                <c:pt idx="13">
                  <c:v>-2.4142135624865357</c:v>
                </c:pt>
                <c:pt idx="14">
                  <c:v>-2.4142135623536318</c:v>
                </c:pt>
                <c:pt idx="15">
                  <c:v>-2.4142135623764345</c:v>
                </c:pt>
                <c:pt idx="16">
                  <c:v>-2.414213562372522</c:v>
                </c:pt>
                <c:pt idx="17">
                  <c:v>-2.4142135623731935</c:v>
                </c:pt>
                <c:pt idx="18">
                  <c:v>-2.414213562373078</c:v>
                </c:pt>
                <c:pt idx="19">
                  <c:v>-2.414213562373098</c:v>
                </c:pt>
                <c:pt idx="20">
                  <c:v>-2.4142135623730945</c:v>
                </c:pt>
                <c:pt idx="21">
                  <c:v>-2.4142135623730949</c:v>
                </c:pt>
                <c:pt idx="22">
                  <c:v>-2.4142135623730949</c:v>
                </c:pt>
                <c:pt idx="23">
                  <c:v>-2.4142135623730949</c:v>
                </c:pt>
                <c:pt idx="24">
                  <c:v>-2.4142135623730949</c:v>
                </c:pt>
                <c:pt idx="25">
                  <c:v>-2.4142135623730949</c:v>
                </c:pt>
                <c:pt idx="26">
                  <c:v>-2.4142135623730949</c:v>
                </c:pt>
                <c:pt idx="27">
                  <c:v>-2.4142135623730949</c:v>
                </c:pt>
                <c:pt idx="28">
                  <c:v>-2.4142135623730949</c:v>
                </c:pt>
                <c:pt idx="29">
                  <c:v>-2.4142135623730949</c:v>
                </c:pt>
                <c:pt idx="30">
                  <c:v>-2.4142135623730949</c:v>
                </c:pt>
                <c:pt idx="31">
                  <c:v>-2.4142135623730949</c:v>
                </c:pt>
                <c:pt idx="32">
                  <c:v>-2.4142135623730949</c:v>
                </c:pt>
                <c:pt idx="33">
                  <c:v>-2.4142135623730949</c:v>
                </c:pt>
                <c:pt idx="34">
                  <c:v>-2.4142135623730949</c:v>
                </c:pt>
                <c:pt idx="35">
                  <c:v>-2.4142135623730949</c:v>
                </c:pt>
                <c:pt idx="36">
                  <c:v>-2.4142135623730949</c:v>
                </c:pt>
                <c:pt idx="37">
                  <c:v>-2.4142135623730949</c:v>
                </c:pt>
                <c:pt idx="38">
                  <c:v>-2.4142135623730949</c:v>
                </c:pt>
                <c:pt idx="39">
                  <c:v>-2.4142135623730949</c:v>
                </c:pt>
                <c:pt idx="40">
                  <c:v>-2.4142135623730949</c:v>
                </c:pt>
                <c:pt idx="41">
                  <c:v>-2.4142135623730949</c:v>
                </c:pt>
                <c:pt idx="42">
                  <c:v>-2.4142135623730949</c:v>
                </c:pt>
                <c:pt idx="43">
                  <c:v>-2.4142135623730949</c:v>
                </c:pt>
                <c:pt idx="44">
                  <c:v>-2.4142135623730949</c:v>
                </c:pt>
                <c:pt idx="45">
                  <c:v>-2.4142135623730949</c:v>
                </c:pt>
                <c:pt idx="46">
                  <c:v>-2.4142135623730949</c:v>
                </c:pt>
                <c:pt idx="47">
                  <c:v>-2.4142135623730949</c:v>
                </c:pt>
                <c:pt idx="48">
                  <c:v>-2.4142135623730949</c:v>
                </c:pt>
                <c:pt idx="49">
                  <c:v>-2.4142135623730949</c:v>
                </c:pt>
                <c:pt idx="50">
                  <c:v>-2.4142135623730949</c:v>
                </c:pt>
                <c:pt idx="51">
                  <c:v>-2.4142135623730949</c:v>
                </c:pt>
                <c:pt idx="52">
                  <c:v>-2.4142135623730949</c:v>
                </c:pt>
                <c:pt idx="53">
                  <c:v>-2.4142135623730949</c:v>
                </c:pt>
                <c:pt idx="54">
                  <c:v>-2.4142135623730949</c:v>
                </c:pt>
                <c:pt idx="55">
                  <c:v>-2.4142135623730949</c:v>
                </c:pt>
                <c:pt idx="56">
                  <c:v>-2.4142135623730949</c:v>
                </c:pt>
                <c:pt idx="57">
                  <c:v>-2.4142135623730949</c:v>
                </c:pt>
                <c:pt idx="58">
                  <c:v>-2.4142135623730949</c:v>
                </c:pt>
                <c:pt idx="59">
                  <c:v>-2.4142135623730949</c:v>
                </c:pt>
                <c:pt idx="60">
                  <c:v>-2.4142135623730949</c:v>
                </c:pt>
                <c:pt idx="61">
                  <c:v>-2.4142135623730949</c:v>
                </c:pt>
                <c:pt idx="62">
                  <c:v>-2.4142135623730949</c:v>
                </c:pt>
                <c:pt idx="63">
                  <c:v>-2.4142135623730949</c:v>
                </c:pt>
                <c:pt idx="64">
                  <c:v>-2.4142135623730949</c:v>
                </c:pt>
                <c:pt idx="65">
                  <c:v>-2.4142135623730949</c:v>
                </c:pt>
                <c:pt idx="66">
                  <c:v>-2.4142135623730949</c:v>
                </c:pt>
                <c:pt idx="67">
                  <c:v>-2.4142135623730949</c:v>
                </c:pt>
                <c:pt idx="68">
                  <c:v>-2.4142135623730949</c:v>
                </c:pt>
                <c:pt idx="69">
                  <c:v>-2.4142135623730949</c:v>
                </c:pt>
                <c:pt idx="70">
                  <c:v>-2.4142135623730949</c:v>
                </c:pt>
                <c:pt idx="71">
                  <c:v>-2.4142135623730949</c:v>
                </c:pt>
                <c:pt idx="72">
                  <c:v>-2.4142135623730949</c:v>
                </c:pt>
                <c:pt idx="73">
                  <c:v>-2.4142135623730949</c:v>
                </c:pt>
                <c:pt idx="74">
                  <c:v>-2.4142135623730949</c:v>
                </c:pt>
                <c:pt idx="75">
                  <c:v>-2.4142135623730949</c:v>
                </c:pt>
                <c:pt idx="76">
                  <c:v>-2.4142135623730949</c:v>
                </c:pt>
                <c:pt idx="77">
                  <c:v>-2.4142135623730949</c:v>
                </c:pt>
                <c:pt idx="78">
                  <c:v>-2.4142135623730949</c:v>
                </c:pt>
                <c:pt idx="79">
                  <c:v>-2.4142135623730949</c:v>
                </c:pt>
                <c:pt idx="80">
                  <c:v>-2.4142135623730949</c:v>
                </c:pt>
                <c:pt idx="81">
                  <c:v>-2.4142135623730949</c:v>
                </c:pt>
                <c:pt idx="82">
                  <c:v>-2.4142135623730949</c:v>
                </c:pt>
                <c:pt idx="83">
                  <c:v>-2.4142135623730949</c:v>
                </c:pt>
                <c:pt idx="84">
                  <c:v>-2.4142135623730949</c:v>
                </c:pt>
                <c:pt idx="85">
                  <c:v>-2.4142135623730949</c:v>
                </c:pt>
                <c:pt idx="86">
                  <c:v>-2.4142135623730949</c:v>
                </c:pt>
                <c:pt idx="87">
                  <c:v>-2.4142135623730949</c:v>
                </c:pt>
                <c:pt idx="88">
                  <c:v>-2.4142135623730949</c:v>
                </c:pt>
                <c:pt idx="89">
                  <c:v>-2.4142135623730949</c:v>
                </c:pt>
                <c:pt idx="90">
                  <c:v>-2.4142135623730949</c:v>
                </c:pt>
                <c:pt idx="91">
                  <c:v>-2.4142135623730949</c:v>
                </c:pt>
                <c:pt idx="92">
                  <c:v>-2.4142135623730949</c:v>
                </c:pt>
                <c:pt idx="93">
                  <c:v>-2.4142135623730949</c:v>
                </c:pt>
                <c:pt idx="94">
                  <c:v>-2.4142135623730949</c:v>
                </c:pt>
                <c:pt idx="95">
                  <c:v>-2.4142135623730949</c:v>
                </c:pt>
                <c:pt idx="96">
                  <c:v>-2.4142135623730949</c:v>
                </c:pt>
                <c:pt idx="97">
                  <c:v>-2.4142135623730949</c:v>
                </c:pt>
                <c:pt idx="98">
                  <c:v>-2.4142135623730949</c:v>
                </c:pt>
              </c:numCache>
            </c:numRef>
          </c:yVal>
          <c:smooth val="0"/>
          <c:extLst>
            <c:ext xmlns:c16="http://schemas.microsoft.com/office/drawing/2014/chart" uri="{C3380CC4-5D6E-409C-BE32-E72D297353CC}">
              <c16:uniqueId val="{00000001-6287-4DA1-A639-AB026E973A8D}"/>
            </c:ext>
          </c:extLst>
        </c:ser>
        <c:ser>
          <c:idx val="2"/>
          <c:order val="2"/>
          <c:spPr>
            <a:ln w="25400" cap="rnd">
              <a:noFill/>
              <a:round/>
            </a:ln>
            <a:effectLst/>
          </c:spPr>
          <c:marker>
            <c:symbol val="circle"/>
            <c:size val="5"/>
            <c:spPr>
              <a:solidFill>
                <a:schemeClr val="accent3"/>
              </a:solidFill>
              <a:ln w="9525">
                <a:solidFill>
                  <a:schemeClr val="accent3"/>
                </a:solidFill>
              </a:ln>
              <a:effectLst/>
            </c:spPr>
          </c:marker>
          <c:yVal>
            <c:numRef>
              <c:f>'Two Recursive Functions'!$I$9</c:f>
              <c:numCache>
                <c:formatCode>General</c:formatCode>
                <c:ptCount val="1"/>
              </c:numCache>
            </c:numRef>
          </c:yVal>
          <c:smooth val="0"/>
          <c:extLst>
            <c:ext xmlns:c16="http://schemas.microsoft.com/office/drawing/2014/chart" uri="{C3380CC4-5D6E-409C-BE32-E72D297353CC}">
              <c16:uniqueId val="{00000002-6287-4DA1-A639-AB026E973A8D}"/>
            </c:ext>
          </c:extLst>
        </c:ser>
        <c:dLbls>
          <c:showLegendKey val="0"/>
          <c:showVal val="0"/>
          <c:showCatName val="0"/>
          <c:showSerName val="0"/>
          <c:showPercent val="0"/>
          <c:showBubbleSize val="0"/>
        </c:dLbls>
        <c:axId val="244152192"/>
        <c:axId val="244180096"/>
      </c:scatterChart>
      <c:valAx>
        <c:axId val="244152192"/>
        <c:scaling>
          <c:orientation val="minMax"/>
          <c:max val="50"/>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180096"/>
        <c:crosses val="autoZero"/>
        <c:crossBetween val="midCat"/>
      </c:valAx>
      <c:valAx>
        <c:axId val="244180096"/>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0000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1521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'Mixture Problems TE'!$V$10</c:f>
              <c:strCache>
                <c:ptCount val="1"/>
                <c:pt idx="0">
                  <c:v>% Alcohol in Mixture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'Mixture Problems TE'!$U$11:$U$30</c:f>
              <c:numCache>
                <c:formatCode>0.00</c:formatCode>
                <c:ptCount val="20"/>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numCache>
            </c:numRef>
          </c:xVal>
          <c:yVal>
            <c:numRef>
              <c:f>'Mixture Problems TE'!$V$11:$V$30</c:f>
              <c:numCache>
                <c:formatCode>0%</c:formatCode>
                <c:ptCount val="20"/>
                <c:pt idx="0">
                  <c:v>0.1098360655737705</c:v>
                </c:pt>
                <c:pt idx="1">
                  <c:v>0.11935483870967742</c:v>
                </c:pt>
                <c:pt idx="2">
                  <c:v>0.12857142857142856</c:v>
                </c:pt>
                <c:pt idx="3">
                  <c:v>0.13750000000000001</c:v>
                </c:pt>
                <c:pt idx="4">
                  <c:v>0.14615384615384616</c:v>
                </c:pt>
                <c:pt idx="5">
                  <c:v>0.15454545454545454</c:v>
                </c:pt>
                <c:pt idx="6">
                  <c:v>0.16268656716417909</c:v>
                </c:pt>
                <c:pt idx="7">
                  <c:v>0.17058823529411765</c:v>
                </c:pt>
                <c:pt idx="8">
                  <c:v>0.17826086956521739</c:v>
                </c:pt>
                <c:pt idx="9">
                  <c:v>0.18571428571428572</c:v>
                </c:pt>
                <c:pt idx="10">
                  <c:v>0.19295774647887323</c:v>
                </c:pt>
                <c:pt idx="11">
                  <c:v>0.19999999999999998</c:v>
                </c:pt>
                <c:pt idx="12">
                  <c:v>0.20684931506849313</c:v>
                </c:pt>
                <c:pt idx="13">
                  <c:v>0.2135135135135135</c:v>
                </c:pt>
                <c:pt idx="14">
                  <c:v>0.22</c:v>
                </c:pt>
                <c:pt idx="15">
                  <c:v>0.22631578947368419</c:v>
                </c:pt>
                <c:pt idx="16">
                  <c:v>0.23246753246753246</c:v>
                </c:pt>
                <c:pt idx="17">
                  <c:v>0.23846153846153847</c:v>
                </c:pt>
                <c:pt idx="18">
                  <c:v>0.2443037974683544</c:v>
                </c:pt>
                <c:pt idx="19">
                  <c:v>0.25</c:v>
                </c:pt>
              </c:numCache>
            </c:numRef>
          </c:yVal>
          <c:smooth val="0"/>
          <c:extLst>
            <c:ext xmlns:c16="http://schemas.microsoft.com/office/drawing/2014/chart" uri="{C3380CC4-5D6E-409C-BE32-E72D297353CC}">
              <c16:uniqueId val="{00000000-3B52-4144-8C2B-BAC0671EF2AF}"/>
            </c:ext>
          </c:extLst>
        </c:ser>
        <c:dLbls>
          <c:showLegendKey val="0"/>
          <c:showVal val="0"/>
          <c:showCatName val="0"/>
          <c:showSerName val="0"/>
          <c:showPercent val="0"/>
          <c:showBubbleSize val="0"/>
        </c:dLbls>
        <c:axId val="379446632"/>
        <c:axId val="379442040"/>
      </c:scatterChart>
      <c:valAx>
        <c:axId val="37944663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442040"/>
        <c:crosses val="autoZero"/>
        <c:crossBetween val="midCat"/>
      </c:valAx>
      <c:valAx>
        <c:axId val="379442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446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emf"/><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DAE3EAFE-F385-4EA3-8449-EBD642D8FEB6}"/>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editAs="oneCell">
    <xdr:from>
      <xdr:col>8</xdr:col>
      <xdr:colOff>31751</xdr:colOff>
      <xdr:row>8</xdr:row>
      <xdr:rowOff>0</xdr:rowOff>
    </xdr:from>
    <xdr:to>
      <xdr:col>19</xdr:col>
      <xdr:colOff>399963</xdr:colOff>
      <xdr:row>24</xdr:row>
      <xdr:rowOff>63500</xdr:rowOff>
    </xdr:to>
    <xdr:pic>
      <xdr:nvPicPr>
        <xdr:cNvPr id="3" name="Picture 2">
          <a:extLst>
            <a:ext uri="{FF2B5EF4-FFF2-40B4-BE49-F238E27FC236}">
              <a16:creationId xmlns:a16="http://schemas.microsoft.com/office/drawing/2014/main" id="{5C863300-4B77-4693-9B92-00E41D3284AD}"/>
            </a:ext>
          </a:extLst>
        </xdr:cNvPr>
        <xdr:cNvPicPr>
          <a:picLocks noChangeAspect="1"/>
        </xdr:cNvPicPr>
      </xdr:nvPicPr>
      <xdr:blipFill>
        <a:blip xmlns:r="http://schemas.openxmlformats.org/officeDocument/2006/relationships" r:embed="rId2"/>
        <a:stretch>
          <a:fillRect/>
        </a:stretch>
      </xdr:blipFill>
      <xdr:spPr>
        <a:xfrm>
          <a:off x="4279901" y="1828800"/>
          <a:ext cx="6375312" cy="3721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B8C2A264-7F45-40E1-BFE1-F7163F2BAD3A}"/>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D27A668A-716D-4F88-AE40-FF29183D5013}"/>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354F86F8-8F8E-45A9-9BF4-92F59D7D3370}"/>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22</xdr:col>
      <xdr:colOff>52387</xdr:colOff>
      <xdr:row>6</xdr:row>
      <xdr:rowOff>261937</xdr:rowOff>
    </xdr:from>
    <xdr:to>
      <xdr:col>28</xdr:col>
      <xdr:colOff>252412</xdr:colOff>
      <xdr:row>16</xdr:row>
      <xdr:rowOff>71437</xdr:rowOff>
    </xdr:to>
    <xdr:graphicFrame macro="">
      <xdr:nvGraphicFramePr>
        <xdr:cNvPr id="3" name="Chart 2">
          <a:extLst>
            <a:ext uri="{FF2B5EF4-FFF2-40B4-BE49-F238E27FC236}">
              <a16:creationId xmlns:a16="http://schemas.microsoft.com/office/drawing/2014/main" id="{8BB607C0-F57D-404E-89F5-0B23D1897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73C5C71A-15D0-4B9C-AE7A-F3BB0024297D}"/>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99060</xdr:colOff>
      <xdr:row>1</xdr:row>
      <xdr:rowOff>98623</xdr:rowOff>
    </xdr:from>
    <xdr:ext cx="726440" cy="732394"/>
    <xdr:pic>
      <xdr:nvPicPr>
        <xdr:cNvPr id="2" name="Picture 1">
          <a:extLst>
            <a:ext uri="{FF2B5EF4-FFF2-40B4-BE49-F238E27FC236}">
              <a16:creationId xmlns:a16="http://schemas.microsoft.com/office/drawing/2014/main" id="{20B23601-E062-450D-9A92-7F3018025C0A}"/>
            </a:ext>
          </a:extLst>
        </xdr:cNvPr>
        <xdr:cNvPicPr>
          <a:picLocks noChangeAspect="1"/>
        </xdr:cNvPicPr>
      </xdr:nvPicPr>
      <xdr:blipFill>
        <a:blip xmlns:r="http://schemas.openxmlformats.org/officeDocument/2006/relationships" r:embed="rId1"/>
        <a:stretch>
          <a:fillRect/>
        </a:stretch>
      </xdr:blipFill>
      <xdr:spPr>
        <a:xfrm>
          <a:off x="99060" y="327223"/>
          <a:ext cx="726440" cy="732394"/>
        </a:xfrm>
        <a:prstGeom prst="rect">
          <a:avLst/>
        </a:prstGeom>
      </xdr:spPr>
    </xdr:pic>
    <xdr:clientData/>
  </xdr:oneCellAnchor>
  <xdr:twoCellAnchor>
    <xdr:from>
      <xdr:col>21</xdr:col>
      <xdr:colOff>403226</xdr:colOff>
      <xdr:row>12</xdr:row>
      <xdr:rowOff>312739</xdr:rowOff>
    </xdr:from>
    <xdr:to>
      <xdr:col>29</xdr:col>
      <xdr:colOff>88900</xdr:colOff>
      <xdr:row>17</xdr:row>
      <xdr:rowOff>269876</xdr:rowOff>
    </xdr:to>
    <xdr:graphicFrame macro="">
      <xdr:nvGraphicFramePr>
        <xdr:cNvPr id="3" name="Chart 2">
          <a:extLst>
            <a:ext uri="{FF2B5EF4-FFF2-40B4-BE49-F238E27FC236}">
              <a16:creationId xmlns:a16="http://schemas.microsoft.com/office/drawing/2014/main" id="{3F9208A3-DC10-4E20-8992-6DDF6B796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444499</xdr:colOff>
      <xdr:row>18</xdr:row>
      <xdr:rowOff>141288</xdr:rowOff>
    </xdr:from>
    <xdr:to>
      <xdr:col>29</xdr:col>
      <xdr:colOff>92074</xdr:colOff>
      <xdr:row>23</xdr:row>
      <xdr:rowOff>136525</xdr:rowOff>
    </xdr:to>
    <xdr:graphicFrame macro="">
      <xdr:nvGraphicFramePr>
        <xdr:cNvPr id="4" name="Chart 3">
          <a:extLst>
            <a:ext uri="{FF2B5EF4-FFF2-40B4-BE49-F238E27FC236}">
              <a16:creationId xmlns:a16="http://schemas.microsoft.com/office/drawing/2014/main" id="{3AD29E74-1A7F-4A1B-8AC4-BC4753F1C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450851</xdr:colOff>
      <xdr:row>24</xdr:row>
      <xdr:rowOff>12700</xdr:rowOff>
    </xdr:from>
    <xdr:to>
      <xdr:col>29</xdr:col>
      <xdr:colOff>31751</xdr:colOff>
      <xdr:row>33</xdr:row>
      <xdr:rowOff>50800</xdr:rowOff>
    </xdr:to>
    <xdr:graphicFrame macro="">
      <xdr:nvGraphicFramePr>
        <xdr:cNvPr id="5" name="Chart 4">
          <a:extLst>
            <a:ext uri="{FF2B5EF4-FFF2-40B4-BE49-F238E27FC236}">
              <a16:creationId xmlns:a16="http://schemas.microsoft.com/office/drawing/2014/main" id="{FFDAFEE1-0DC3-4FA2-8076-AB4445B3D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3552</xdr:colOff>
      <xdr:row>1</xdr:row>
      <xdr:rowOff>27940</xdr:rowOff>
    </xdr:from>
    <xdr:ext cx="866656" cy="873760"/>
    <xdr:pic>
      <xdr:nvPicPr>
        <xdr:cNvPr id="2" name="Picture 1">
          <a:extLst>
            <a:ext uri="{FF2B5EF4-FFF2-40B4-BE49-F238E27FC236}">
              <a16:creationId xmlns:a16="http://schemas.microsoft.com/office/drawing/2014/main" id="{43CB0F1F-F959-4C16-8B9E-121FC6E9BDED}"/>
            </a:ext>
          </a:extLst>
        </xdr:cNvPr>
        <xdr:cNvPicPr>
          <a:picLocks noChangeAspect="1"/>
        </xdr:cNvPicPr>
      </xdr:nvPicPr>
      <xdr:blipFill>
        <a:blip xmlns:r="http://schemas.openxmlformats.org/officeDocument/2006/relationships" r:embed="rId1"/>
        <a:stretch>
          <a:fillRect/>
        </a:stretch>
      </xdr:blipFill>
      <xdr:spPr>
        <a:xfrm>
          <a:off x="3552" y="256540"/>
          <a:ext cx="866656" cy="873760"/>
        </a:xfrm>
        <a:prstGeom prst="rect">
          <a:avLst/>
        </a:prstGeom>
      </xdr:spPr>
    </xdr:pic>
    <xdr:clientData/>
  </xdr:oneCellAnchor>
  <xdr:twoCellAnchor>
    <xdr:from>
      <xdr:col>11</xdr:col>
      <xdr:colOff>101600</xdr:colOff>
      <xdr:row>6</xdr:row>
      <xdr:rowOff>177800</xdr:rowOff>
    </xdr:from>
    <xdr:to>
      <xdr:col>12</xdr:col>
      <xdr:colOff>368300</xdr:colOff>
      <xdr:row>6</xdr:row>
      <xdr:rowOff>177800</xdr:rowOff>
    </xdr:to>
    <xdr:cxnSp macro="">
      <xdr:nvCxnSpPr>
        <xdr:cNvPr id="3" name="Straight Arrow Connector 2">
          <a:extLst>
            <a:ext uri="{FF2B5EF4-FFF2-40B4-BE49-F238E27FC236}">
              <a16:creationId xmlns:a16="http://schemas.microsoft.com/office/drawing/2014/main" id="{DF0D959C-DACB-44FB-A0EB-507E5E925F24}"/>
            </a:ext>
          </a:extLst>
        </xdr:cNvPr>
        <xdr:cNvCxnSpPr/>
      </xdr:nvCxnSpPr>
      <xdr:spPr>
        <a:xfrm>
          <a:off x="6731000" y="2501900"/>
          <a:ext cx="723900" cy="0"/>
        </a:xfrm>
        <a:prstGeom prst="straightConnector1">
          <a:avLst/>
        </a:prstGeom>
        <a:ln>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101600</xdr:colOff>
      <xdr:row>10</xdr:row>
      <xdr:rowOff>165100</xdr:rowOff>
    </xdr:from>
    <xdr:to>
      <xdr:col>12</xdr:col>
      <xdr:colOff>368300</xdr:colOff>
      <xdr:row>10</xdr:row>
      <xdr:rowOff>165100</xdr:rowOff>
    </xdr:to>
    <xdr:cxnSp macro="">
      <xdr:nvCxnSpPr>
        <xdr:cNvPr id="4" name="Straight Arrow Connector 3">
          <a:extLst>
            <a:ext uri="{FF2B5EF4-FFF2-40B4-BE49-F238E27FC236}">
              <a16:creationId xmlns:a16="http://schemas.microsoft.com/office/drawing/2014/main" id="{91381211-F99C-4445-9C2C-2FBCEDACFAB5}"/>
            </a:ext>
          </a:extLst>
        </xdr:cNvPr>
        <xdr:cNvCxnSpPr/>
      </xdr:nvCxnSpPr>
      <xdr:spPr>
        <a:xfrm>
          <a:off x="6731000" y="3759200"/>
          <a:ext cx="723900" cy="0"/>
        </a:xfrm>
        <a:prstGeom prst="straightConnector1">
          <a:avLst/>
        </a:prstGeom>
        <a:ln>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101600</xdr:colOff>
      <xdr:row>18</xdr:row>
      <xdr:rowOff>0</xdr:rowOff>
    </xdr:from>
    <xdr:to>
      <xdr:col>12</xdr:col>
      <xdr:colOff>368300</xdr:colOff>
      <xdr:row>18</xdr:row>
      <xdr:rowOff>0</xdr:rowOff>
    </xdr:to>
    <xdr:cxnSp macro="">
      <xdr:nvCxnSpPr>
        <xdr:cNvPr id="5" name="Straight Arrow Connector 4">
          <a:extLst>
            <a:ext uri="{FF2B5EF4-FFF2-40B4-BE49-F238E27FC236}">
              <a16:creationId xmlns:a16="http://schemas.microsoft.com/office/drawing/2014/main" id="{8642AB9A-4BE7-4160-9489-A219C32E6677}"/>
            </a:ext>
          </a:extLst>
        </xdr:cNvPr>
        <xdr:cNvCxnSpPr/>
      </xdr:nvCxnSpPr>
      <xdr:spPr>
        <a:xfrm>
          <a:off x="6731000" y="6134100"/>
          <a:ext cx="723900" cy="0"/>
        </a:xfrm>
        <a:prstGeom prst="straightConnector1">
          <a:avLst/>
        </a:prstGeom>
        <a:ln>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BB047BDD-E0B4-48CB-8BF0-95DE4BF850A5}"/>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18</xdr:col>
      <xdr:colOff>123825</xdr:colOff>
      <xdr:row>7</xdr:row>
      <xdr:rowOff>200024</xdr:rowOff>
    </xdr:from>
    <xdr:to>
      <xdr:col>21</xdr:col>
      <xdr:colOff>476250</xdr:colOff>
      <xdr:row>26</xdr:row>
      <xdr:rowOff>38099</xdr:rowOff>
    </xdr:to>
    <xdr:graphicFrame macro="">
      <xdr:nvGraphicFramePr>
        <xdr:cNvPr id="3" name="Chart 2">
          <a:extLst>
            <a:ext uri="{FF2B5EF4-FFF2-40B4-BE49-F238E27FC236}">
              <a16:creationId xmlns:a16="http://schemas.microsoft.com/office/drawing/2014/main" id="{2D5D6DEF-F304-466D-AFBC-66F252200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2CDF2414-C981-47AB-A063-70AF5DB9BBD4}"/>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10</xdr:col>
      <xdr:colOff>295275</xdr:colOff>
      <xdr:row>27</xdr:row>
      <xdr:rowOff>0</xdr:rowOff>
    </xdr:from>
    <xdr:to>
      <xdr:col>18</xdr:col>
      <xdr:colOff>352425</xdr:colOff>
      <xdr:row>44</xdr:row>
      <xdr:rowOff>0</xdr:rowOff>
    </xdr:to>
    <xdr:graphicFrame macro="">
      <xdr:nvGraphicFramePr>
        <xdr:cNvPr id="3" name="Chart 2">
          <a:extLst>
            <a:ext uri="{FF2B5EF4-FFF2-40B4-BE49-F238E27FC236}">
              <a16:creationId xmlns:a16="http://schemas.microsoft.com/office/drawing/2014/main" id="{08A450FC-9B8C-4E90-A3F3-CADB28423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64AC755C-31B3-4BC2-B2E6-9FA43A4614AA}"/>
            </a:ext>
          </a:extLst>
        </xdr:cNvPr>
        <xdr:cNvPicPr>
          <a:picLocks noChangeAspect="1"/>
        </xdr:cNvPicPr>
      </xdr:nvPicPr>
      <xdr:blipFill>
        <a:blip xmlns:r="http://schemas.openxmlformats.org/officeDocument/2006/relationships" r:embed="rId1"/>
        <a:stretch>
          <a:fillRect/>
        </a:stretch>
      </xdr:blipFill>
      <xdr:spPr>
        <a:xfrm>
          <a:off x="152400" y="361950"/>
          <a:ext cx="619760" cy="624840"/>
        </a:xfrm>
        <a:prstGeom prst="rect">
          <a:avLst/>
        </a:prstGeom>
      </xdr:spPr>
    </xdr:pic>
    <xdr:clientData/>
  </xdr:oneCellAnchor>
  <xdr:twoCellAnchor>
    <xdr:from>
      <xdr:col>20</xdr:col>
      <xdr:colOff>123825</xdr:colOff>
      <xdr:row>7</xdr:row>
      <xdr:rowOff>200024</xdr:rowOff>
    </xdr:from>
    <xdr:to>
      <xdr:col>23</xdr:col>
      <xdr:colOff>476250</xdr:colOff>
      <xdr:row>26</xdr:row>
      <xdr:rowOff>38099</xdr:rowOff>
    </xdr:to>
    <xdr:graphicFrame macro="">
      <xdr:nvGraphicFramePr>
        <xdr:cNvPr id="3" name="Chart 2">
          <a:extLst>
            <a:ext uri="{FF2B5EF4-FFF2-40B4-BE49-F238E27FC236}">
              <a16:creationId xmlns:a16="http://schemas.microsoft.com/office/drawing/2014/main" id="{7C6FE444-6F85-4B00-BA6F-1BB74AA24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A8E1E42E-0D93-4B9B-9EAA-816D6D9DEA29}"/>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10</xdr:col>
      <xdr:colOff>295275</xdr:colOff>
      <xdr:row>27</xdr:row>
      <xdr:rowOff>0</xdr:rowOff>
    </xdr:from>
    <xdr:to>
      <xdr:col>20</xdr:col>
      <xdr:colOff>352425</xdr:colOff>
      <xdr:row>44</xdr:row>
      <xdr:rowOff>0</xdr:rowOff>
    </xdr:to>
    <xdr:graphicFrame macro="">
      <xdr:nvGraphicFramePr>
        <xdr:cNvPr id="3" name="Chart 2">
          <a:extLst>
            <a:ext uri="{FF2B5EF4-FFF2-40B4-BE49-F238E27FC236}">
              <a16:creationId xmlns:a16="http://schemas.microsoft.com/office/drawing/2014/main" id="{97886E27-467F-43A6-801F-95F592544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C6FEAE8A-16E3-4ED9-A085-A6F588184885}"/>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xdr:from>
      <xdr:col>13</xdr:col>
      <xdr:colOff>387225</xdr:colOff>
      <xdr:row>6</xdr:row>
      <xdr:rowOff>264770</xdr:rowOff>
    </xdr:from>
    <xdr:to>
      <xdr:col>23</xdr:col>
      <xdr:colOff>412748</xdr:colOff>
      <xdr:row>17</xdr:row>
      <xdr:rowOff>181161</xdr:rowOff>
    </xdr:to>
    <xdr:graphicFrame macro="">
      <xdr:nvGraphicFramePr>
        <xdr:cNvPr id="3" name="Chart 2">
          <a:extLst>
            <a:ext uri="{FF2B5EF4-FFF2-40B4-BE49-F238E27FC236}">
              <a16:creationId xmlns:a16="http://schemas.microsoft.com/office/drawing/2014/main" id="{13153164-81D8-467F-AD40-9CC777DD2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E639BF31-ADB3-40D3-9095-74CF5E756BF8}"/>
            </a:ext>
          </a:extLst>
        </xdr:cNvPr>
        <xdr:cNvPicPr>
          <a:picLocks noChangeAspect="1"/>
        </xdr:cNvPicPr>
      </xdr:nvPicPr>
      <xdr:blipFill>
        <a:blip xmlns:r="http://schemas.openxmlformats.org/officeDocument/2006/relationships" r:embed="rId1"/>
        <a:stretch>
          <a:fillRect/>
        </a:stretch>
      </xdr:blipFill>
      <xdr:spPr>
        <a:xfrm>
          <a:off x="152400" y="361950"/>
          <a:ext cx="619760" cy="624840"/>
        </a:xfrm>
        <a:prstGeom prst="rect">
          <a:avLst/>
        </a:prstGeom>
      </xdr:spPr>
    </xdr:pic>
    <xdr:clientData/>
  </xdr:oneCellAnchor>
  <xdr:twoCellAnchor>
    <xdr:from>
      <xdr:col>13</xdr:col>
      <xdr:colOff>387225</xdr:colOff>
      <xdr:row>6</xdr:row>
      <xdr:rowOff>264770</xdr:rowOff>
    </xdr:from>
    <xdr:to>
      <xdr:col>23</xdr:col>
      <xdr:colOff>412748</xdr:colOff>
      <xdr:row>17</xdr:row>
      <xdr:rowOff>181161</xdr:rowOff>
    </xdr:to>
    <xdr:graphicFrame macro="">
      <xdr:nvGraphicFramePr>
        <xdr:cNvPr id="3" name="Chart 2">
          <a:extLst>
            <a:ext uri="{FF2B5EF4-FFF2-40B4-BE49-F238E27FC236}">
              <a16:creationId xmlns:a16="http://schemas.microsoft.com/office/drawing/2014/main" id="{8AEC0198-A985-44AD-B3B2-C803FC893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402770</xdr:colOff>
      <xdr:row>18</xdr:row>
      <xdr:rowOff>190500</xdr:rowOff>
    </xdr:from>
    <xdr:to>
      <xdr:col>23</xdr:col>
      <xdr:colOff>413656</xdr:colOff>
      <xdr:row>30</xdr:row>
      <xdr:rowOff>163286</xdr:rowOff>
    </xdr:to>
    <xdr:graphicFrame macro="">
      <xdr:nvGraphicFramePr>
        <xdr:cNvPr id="4" name="Chart 3">
          <a:extLst>
            <a:ext uri="{FF2B5EF4-FFF2-40B4-BE49-F238E27FC236}">
              <a16:creationId xmlns:a16="http://schemas.microsoft.com/office/drawing/2014/main" id="{275BB16D-8712-4161-A091-4B11D1230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152400</xdr:colOff>
      <xdr:row>1</xdr:row>
      <xdr:rowOff>165100</xdr:rowOff>
    </xdr:from>
    <xdr:ext cx="619760" cy="624840"/>
    <xdr:pic>
      <xdr:nvPicPr>
        <xdr:cNvPr id="2" name="Picture 1">
          <a:extLst>
            <a:ext uri="{FF2B5EF4-FFF2-40B4-BE49-F238E27FC236}">
              <a16:creationId xmlns:a16="http://schemas.microsoft.com/office/drawing/2014/main" id="{96803CDD-0F8A-4903-8EE1-AEDE316169BE}"/>
            </a:ext>
          </a:extLst>
        </xdr:cNvPr>
        <xdr:cNvPicPr>
          <a:picLocks noChangeAspect="1"/>
        </xdr:cNvPicPr>
      </xdr:nvPicPr>
      <xdr:blipFill>
        <a:blip xmlns:r="http://schemas.openxmlformats.org/officeDocument/2006/relationships" r:embed="rId1"/>
        <a:stretch>
          <a:fillRect/>
        </a:stretch>
      </xdr:blipFill>
      <xdr:spPr>
        <a:xfrm>
          <a:off x="152400" y="393700"/>
          <a:ext cx="619760" cy="624840"/>
        </a:xfrm>
        <a:prstGeom prst="rect">
          <a:avLst/>
        </a:prstGeom>
      </xdr:spPr>
    </xdr:pic>
    <xdr:clientData/>
  </xdr:oneCellAnchor>
  <xdr:twoCellAnchor editAs="oneCell">
    <xdr:from>
      <xdr:col>8</xdr:col>
      <xdr:colOff>279401</xdr:colOff>
      <xdr:row>6</xdr:row>
      <xdr:rowOff>53704</xdr:rowOff>
    </xdr:from>
    <xdr:to>
      <xdr:col>17</xdr:col>
      <xdr:colOff>673100</xdr:colOff>
      <xdr:row>20</xdr:row>
      <xdr:rowOff>44450</xdr:rowOff>
    </xdr:to>
    <xdr:pic>
      <xdr:nvPicPr>
        <xdr:cNvPr id="3" name="Picture 2">
          <a:extLst>
            <a:ext uri="{FF2B5EF4-FFF2-40B4-BE49-F238E27FC236}">
              <a16:creationId xmlns:a16="http://schemas.microsoft.com/office/drawing/2014/main" id="{F0B65694-CED1-4AA5-AFE2-C7496949F45F}"/>
            </a:ext>
          </a:extLst>
        </xdr:cNvPr>
        <xdr:cNvPicPr>
          <a:picLocks noChangeAspect="1"/>
        </xdr:cNvPicPr>
      </xdr:nvPicPr>
      <xdr:blipFill>
        <a:blip xmlns:r="http://schemas.openxmlformats.org/officeDocument/2006/relationships" r:embed="rId2"/>
        <a:stretch>
          <a:fillRect/>
        </a:stretch>
      </xdr:blipFill>
      <xdr:spPr>
        <a:xfrm>
          <a:off x="4527551" y="1425304"/>
          <a:ext cx="5467349" cy="3191146"/>
        </a:xfrm>
        <a:prstGeom prst="rect">
          <a:avLst/>
        </a:prstGeom>
      </xdr:spPr>
    </xdr:pic>
    <xdr:clientData/>
  </xdr:twoCellAnchor>
  <xdr:twoCellAnchor>
    <xdr:from>
      <xdr:col>2</xdr:col>
      <xdr:colOff>260350</xdr:colOff>
      <xdr:row>6</xdr:row>
      <xdr:rowOff>88900</xdr:rowOff>
    </xdr:from>
    <xdr:to>
      <xdr:col>7</xdr:col>
      <xdr:colOff>114300</xdr:colOff>
      <xdr:row>12</xdr:row>
      <xdr:rowOff>101600</xdr:rowOff>
    </xdr:to>
    <xdr:sp macro="" textlink="">
      <xdr:nvSpPr>
        <xdr:cNvPr id="4" name="TextBox 3">
          <a:extLst>
            <a:ext uri="{FF2B5EF4-FFF2-40B4-BE49-F238E27FC236}">
              <a16:creationId xmlns:a16="http://schemas.microsoft.com/office/drawing/2014/main" id="{BA33FC12-8071-4A9C-81A3-08348325B7D3}"/>
            </a:ext>
          </a:extLst>
        </xdr:cNvPr>
        <xdr:cNvSpPr txBox="1"/>
      </xdr:nvSpPr>
      <xdr:spPr>
        <a:xfrm>
          <a:off x="717550" y="1460500"/>
          <a:ext cx="3333750" cy="1384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Labs</a:t>
          </a:r>
          <a:br>
            <a:rPr lang="en-US"/>
          </a:br>
          <a:r>
            <a:rPr lang="en-US" sz="1100" b="0" i="1">
              <a:solidFill>
                <a:schemeClr val="dk1"/>
              </a:solidFill>
              <a:effectLst/>
              <a:latin typeface="+mn-lt"/>
              <a:ea typeface="+mn-ea"/>
              <a:cs typeface="+mn-cs"/>
            </a:rPr>
            <a:t>What if Math</a:t>
          </a:r>
          <a:r>
            <a:rPr lang="en-US" sz="1100" b="0" i="0">
              <a:solidFill>
                <a:schemeClr val="dk1"/>
              </a:solidFill>
              <a:effectLst/>
              <a:latin typeface="+mn-lt"/>
              <a:ea typeface="+mn-ea"/>
              <a:cs typeface="+mn-cs"/>
            </a:rPr>
            <a:t> Labs are spreadsheet-based lessons. Each is designed to develop functional thinking and creative problem solving and functional thinking. As STEM lessons they approach learning as a science experiment which is the reason we call them Labs</a:t>
          </a:r>
          <a:endParaRPr lang="en-US" sz="1100"/>
        </a:p>
      </xdr:txBody>
    </xdr:sp>
    <xdr:clientData/>
  </xdr:twoCellAnchor>
  <xdr:twoCellAnchor>
    <xdr:from>
      <xdr:col>2</xdr:col>
      <xdr:colOff>279400</xdr:colOff>
      <xdr:row>12</xdr:row>
      <xdr:rowOff>209550</xdr:rowOff>
    </xdr:from>
    <xdr:to>
      <xdr:col>7</xdr:col>
      <xdr:colOff>50800</xdr:colOff>
      <xdr:row>18</xdr:row>
      <xdr:rowOff>165100</xdr:rowOff>
    </xdr:to>
    <xdr:sp macro="" textlink="">
      <xdr:nvSpPr>
        <xdr:cNvPr id="5" name="TextBox 4">
          <a:extLst>
            <a:ext uri="{FF2B5EF4-FFF2-40B4-BE49-F238E27FC236}">
              <a16:creationId xmlns:a16="http://schemas.microsoft.com/office/drawing/2014/main" id="{3CB2537C-54FB-4A84-BAF4-C2E5B17EFEDE}"/>
            </a:ext>
          </a:extLst>
        </xdr:cNvPr>
        <xdr:cNvSpPr txBox="1"/>
      </xdr:nvSpPr>
      <xdr:spPr>
        <a:xfrm>
          <a:off x="736600" y="2952750"/>
          <a:ext cx="3251200" cy="132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Modules</a:t>
          </a:r>
          <a:br>
            <a:rPr lang="en-US"/>
          </a:br>
          <a:r>
            <a:rPr lang="en-US" sz="1100" b="0" i="0">
              <a:solidFill>
                <a:schemeClr val="dk1"/>
              </a:solidFill>
              <a:effectLst/>
              <a:latin typeface="+mn-lt"/>
              <a:ea typeface="+mn-ea"/>
              <a:cs typeface="+mn-cs"/>
            </a:rPr>
            <a:t>“Modules” are collections of 12 or so Labs, focused on a particular concept or area of interest. We use spreadsheets not only as learning tools but as management tools as well. Module files include the skills students will learn and the links for students to use to download the Labs.</a:t>
          </a:r>
          <a:endParaRPr lang="en-US" sz="1100"/>
        </a:p>
      </xdr:txBody>
    </xdr:sp>
    <xdr:clientData/>
  </xdr:twoCellAnchor>
  <xdr:twoCellAnchor>
    <xdr:from>
      <xdr:col>2</xdr:col>
      <xdr:colOff>298450</xdr:colOff>
      <xdr:row>19</xdr:row>
      <xdr:rowOff>82550</xdr:rowOff>
    </xdr:from>
    <xdr:to>
      <xdr:col>7</xdr:col>
      <xdr:colOff>69850</xdr:colOff>
      <xdr:row>27</xdr:row>
      <xdr:rowOff>158750</xdr:rowOff>
    </xdr:to>
    <xdr:sp macro="" textlink="">
      <xdr:nvSpPr>
        <xdr:cNvPr id="6" name="TextBox 5">
          <a:extLst>
            <a:ext uri="{FF2B5EF4-FFF2-40B4-BE49-F238E27FC236}">
              <a16:creationId xmlns:a16="http://schemas.microsoft.com/office/drawing/2014/main" id="{7C913BCA-6A59-4E6A-BC32-08E90B52ADAF}"/>
            </a:ext>
          </a:extLst>
        </xdr:cNvPr>
        <xdr:cNvSpPr txBox="1"/>
      </xdr:nvSpPr>
      <xdr:spPr>
        <a:xfrm>
          <a:off x="755650" y="4425950"/>
          <a:ext cx="3251200"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Courses</a:t>
          </a:r>
          <a:br>
            <a:rPr lang="en-US"/>
          </a:br>
          <a:r>
            <a:rPr lang="en-US" sz="1100" b="0" i="0">
              <a:solidFill>
                <a:schemeClr val="dk1"/>
              </a:solidFill>
              <a:effectLst/>
              <a:latin typeface="+mn-lt"/>
              <a:ea typeface="+mn-ea"/>
              <a:cs typeface="+mn-cs"/>
            </a:rPr>
            <a:t>Our Readiness Courses are specially designed to give students a fresh start at key points in their education. Each is a semester (5 Modules) or so long, designed to provide a fresh, Problem-Based-Learning approach for students to learn digital age problem solving, to review and deepen their understanding of previous mathematical concepts, to build confidence and readiness for future learning, and developing the essential skills to thrive now and in a STEM infused future.</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475237</xdr:colOff>
      <xdr:row>11</xdr:row>
      <xdr:rowOff>111463</xdr:rowOff>
    </xdr:from>
    <xdr:to>
      <xdr:col>21</xdr:col>
      <xdr:colOff>537048</xdr:colOff>
      <xdr:row>27</xdr:row>
      <xdr:rowOff>162127</xdr:rowOff>
    </xdr:to>
    <xdr:graphicFrame macro="">
      <xdr:nvGraphicFramePr>
        <xdr:cNvPr id="2" name="Chart 1">
          <a:extLst>
            <a:ext uri="{FF2B5EF4-FFF2-40B4-BE49-F238E27FC236}">
              <a16:creationId xmlns:a16="http://schemas.microsoft.com/office/drawing/2014/main" id="{E47DE57B-B1A8-4C2D-BD53-FCDA6E6B1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192701</xdr:colOff>
      <xdr:row>1</xdr:row>
      <xdr:rowOff>102249</xdr:rowOff>
    </xdr:from>
    <xdr:ext cx="631448" cy="636624"/>
    <xdr:pic>
      <xdr:nvPicPr>
        <xdr:cNvPr id="3" name="Picture 2">
          <a:extLst>
            <a:ext uri="{FF2B5EF4-FFF2-40B4-BE49-F238E27FC236}">
              <a16:creationId xmlns:a16="http://schemas.microsoft.com/office/drawing/2014/main" id="{59F538C5-9B61-4309-8961-B94FF0832844}"/>
            </a:ext>
          </a:extLst>
        </xdr:cNvPr>
        <xdr:cNvPicPr>
          <a:picLocks noChangeAspect="1"/>
        </xdr:cNvPicPr>
      </xdr:nvPicPr>
      <xdr:blipFill>
        <a:blip xmlns:r="http://schemas.openxmlformats.org/officeDocument/2006/relationships" r:embed="rId2"/>
        <a:stretch>
          <a:fillRect/>
        </a:stretch>
      </xdr:blipFill>
      <xdr:spPr>
        <a:xfrm>
          <a:off x="421301" y="330849"/>
          <a:ext cx="631448" cy="63662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hatifmath.org/Users/ryanmcquade/Dropbox/Ryan/Wild%20and%20Crazy.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yanmcquade/Dropbox/Ryan/Wild%20and%20Crazy.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yanmcquade/Dropbox/Ryan/Spreadsheet%20Curriculum.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hatifmath.org/Users/ryanmcquade/Dropbox/Ryan/Spreadsheet%20Curriculum.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hatifmath.org/Users/ryanmcquade/Dropbox/Ryan/Wild%20and%20Craz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ryanmcquade/Dropbox/Ryan/Wild%20and%20Craz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dotm/Downloads/lab.mooresla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very"/>
      <sheetName val="Ellipse"/>
      <sheetName val="Circle"/>
      <sheetName val="Inequalities"/>
      <sheetName val="Static Axes"/>
      <sheetName val="Sine Function"/>
      <sheetName val="Polynomial Functions"/>
      <sheetName val="Pi"/>
      <sheetName val="Rate of Growth"/>
      <sheetName val="Fibonacci"/>
      <sheetName val="Fibonacci 2"/>
      <sheetName val="Strings"/>
      <sheetName val="Quadratic Functions"/>
      <sheetName val="Linear Functions"/>
      <sheetName val="Intersecting Lines"/>
      <sheetName val="Pythagorean Triples"/>
      <sheetName val="Similarity"/>
      <sheetName val="Transformations"/>
      <sheetName val="Multiplying Integers"/>
      <sheetName val="Binomial Products"/>
      <sheetName val="True False Switch"/>
      <sheetName val="Circles"/>
      <sheetName val="Clock"/>
      <sheetName val="Triangle"/>
      <sheetName val="Sheet8"/>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row r="10">
          <cell r="D10">
            <v>-5</v>
          </cell>
          <cell r="E10">
            <v>-7</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very"/>
      <sheetName val="Ellipse"/>
      <sheetName val="Circle"/>
      <sheetName val="Inequalities"/>
      <sheetName val="Static Axes"/>
      <sheetName val="Sine Function"/>
      <sheetName val="Polynomial Functions"/>
      <sheetName val="Pi"/>
      <sheetName val="Rate of Growth"/>
      <sheetName val="Fibonacci"/>
      <sheetName val="Fibonacci 2"/>
      <sheetName val="Strings"/>
      <sheetName val="Quadratic Functions"/>
      <sheetName val="Linear Functions"/>
      <sheetName val="Intersecting Lines"/>
      <sheetName val="Pythagorean Triples"/>
      <sheetName val="Similarity"/>
      <sheetName val="Transformations"/>
      <sheetName val="Multiplying Integers"/>
      <sheetName val="Binomial Products"/>
      <sheetName val="True False Switch"/>
      <sheetName val="Circles"/>
      <sheetName val="Clock"/>
      <sheetName val="Triangle"/>
      <sheetName val="Sheet8"/>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row r="10">
          <cell r="D10">
            <v>-5</v>
          </cell>
          <cell r="E10">
            <v>-7</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unt"/>
      <sheetName val="Count Cells"/>
      <sheetName val="Rows and Columns"/>
      <sheetName val="100's Table"/>
      <sheetName val="Place Value"/>
      <sheetName val="Shape"/>
      <sheetName val="Perimeter"/>
      <sheetName val="Area"/>
      <sheetName val="Column sum"/>
      <sheetName val="Count By"/>
      <sheetName val="Multiples"/>
      <sheetName val="The Multiplication Table"/>
      <sheetName val="Squares"/>
      <sheetName val="Products are Areas"/>
      <sheetName val="Areas"/>
      <sheetName val="Sheet6"/>
      <sheetName val="Sheet7"/>
      <sheetName val="Symmetry Patterns"/>
      <sheetName val="Factors"/>
      <sheetName val="Prime Numbers"/>
      <sheetName val="Addition"/>
      <sheetName val="Adding two numbers"/>
      <sheetName val="The Addition Table"/>
      <sheetName val="Distributive Property"/>
      <sheetName val="The Times Table Factors"/>
      <sheetName val="Factors and Rectangles"/>
      <sheetName val="Division Table"/>
      <sheetName val="Ratio"/>
      <sheetName val="Greater Than and Less Than"/>
      <sheetName val="9 to 5"/>
      <sheetName val="Biggest and Smallest Ratios"/>
      <sheetName val="Doubles"/>
      <sheetName val="Are these the same"/>
      <sheetName val="How about these"/>
      <sheetName val="Lines of equal ratios"/>
      <sheetName val="Simplest Ratio"/>
      <sheetName val="Adding Ratios"/>
      <sheetName val="Adding Ratios Series"/>
      <sheetName val="Subtracting Ratios"/>
      <sheetName val="Multiplying Ratios 1"/>
      <sheetName val="Multiplying Ratios 2"/>
      <sheetName val="Multiplying Ratios 3"/>
      <sheetName val="To Divide"/>
      <sheetName val="Dividing Ratios"/>
      <sheetName val="Fractions"/>
      <sheetName val="Add unlike denomators"/>
      <sheetName val="Ratio as Decimal"/>
      <sheetName val="Ratio as Percent"/>
      <sheetName val="Ratio &amp; Proportion"/>
      <sheetName val="Proportion"/>
      <sheetName val="Proportional ordered pairs"/>
      <sheetName val="Ordered Pairs"/>
      <sheetName val="Ordered pair pairs"/>
      <sheetName val="Ordered Pair Patterns"/>
      <sheetName val="Average"/>
      <sheetName val="Graphing"/>
      <sheetName val="Doubling"/>
      <sheetName val="Probability"/>
      <sheetName val="Square Numbers"/>
      <sheetName val="Negative Numbers"/>
      <sheetName val="Conditional Formatting"/>
      <sheetName val="Out of the Box"/>
      <sheetName val="Triangular Numbers"/>
      <sheetName val="Sheet1"/>
      <sheetName val="Triangular Numbers in 4"/>
      <sheetName val="Powers of 10"/>
      <sheetName val="Dollars"/>
      <sheetName val="Multiplying Integers"/>
      <sheetName val="Distance"/>
      <sheetName val="Mean,Media,Mode"/>
      <sheetName val="Rickys Linear Eq 1"/>
      <sheetName val="Rickys Linear Eq 2"/>
      <sheetName val="Simple Interest"/>
      <sheetName val="Compound Interest"/>
      <sheetName val="Other"/>
      <sheetName val="Markup"/>
      <sheetName val="Series"/>
      <sheetName val="Exponents &amp; Logarithms"/>
      <sheetName val="Inverse Functions (2)"/>
      <sheetName val="Inverse Functions"/>
      <sheetName val="Lab M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T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unt"/>
      <sheetName val="Count Cells"/>
      <sheetName val="Rows and Columns"/>
      <sheetName val="100's Table"/>
      <sheetName val="Place Value"/>
      <sheetName val="Shape"/>
      <sheetName val="Perimeter"/>
      <sheetName val="Area"/>
      <sheetName val="Column sum"/>
      <sheetName val="Count By"/>
      <sheetName val="Multiples"/>
      <sheetName val="The Multiplication Table"/>
      <sheetName val="Squares"/>
      <sheetName val="Products are Areas"/>
      <sheetName val="Areas"/>
      <sheetName val="Sheet6"/>
      <sheetName val="Sheet7"/>
      <sheetName val="Symmetry Patterns"/>
      <sheetName val="Factors"/>
      <sheetName val="Prime Numbers"/>
      <sheetName val="Addition"/>
      <sheetName val="Adding two numbers"/>
      <sheetName val="The Addition Table"/>
      <sheetName val="Distributive Property"/>
      <sheetName val="The Times Table Factors"/>
      <sheetName val="Factors and Rectangles"/>
      <sheetName val="Division Table"/>
      <sheetName val="Ratio"/>
      <sheetName val="Greater Than and Less Than"/>
      <sheetName val="9 to 5"/>
      <sheetName val="Biggest and Smallest Ratios"/>
      <sheetName val="Doubles"/>
      <sheetName val="Are these the same"/>
      <sheetName val="How about these"/>
      <sheetName val="Lines of equal ratios"/>
      <sheetName val="Simplest Ratio"/>
      <sheetName val="Adding Ratios"/>
      <sheetName val="Adding Ratios Series"/>
      <sheetName val="Subtracting Ratios"/>
      <sheetName val="Multiplying Ratios 1"/>
      <sheetName val="Multiplying Ratios 2"/>
      <sheetName val="Multiplying Ratios 3"/>
      <sheetName val="To Divide"/>
      <sheetName val="Dividing Ratios"/>
      <sheetName val="Fractions"/>
      <sheetName val="Add unlike denomators"/>
      <sheetName val="Ratio as Decimal"/>
      <sheetName val="Ratio as Percent"/>
      <sheetName val="Ratio &amp; Proportion"/>
      <sheetName val="Proportion"/>
      <sheetName val="Proportional ordered pairs"/>
      <sheetName val="Ordered Pairs"/>
      <sheetName val="Ordered pair pairs"/>
      <sheetName val="Ordered Pair Patterns"/>
      <sheetName val="Average"/>
      <sheetName val="Graphing"/>
      <sheetName val="Doubling"/>
      <sheetName val="Probability"/>
      <sheetName val="Square Numbers"/>
      <sheetName val="Negative Numbers"/>
      <sheetName val="Conditional Formatting"/>
      <sheetName val="Out of the Box"/>
      <sheetName val="Triangular Numbers"/>
      <sheetName val="Sheet1"/>
      <sheetName val="Triangular Numbers in 4"/>
      <sheetName val="Powers of 10"/>
      <sheetName val="Dollars"/>
      <sheetName val="Multiplying Integers"/>
      <sheetName val="Distance"/>
      <sheetName val="Mean,Media,Mode"/>
      <sheetName val="Rickys Linear Eq 1"/>
      <sheetName val="Rickys Linear Eq 2"/>
      <sheetName val="Simple Interest"/>
      <sheetName val="Compound Interest"/>
      <sheetName val="Other"/>
      <sheetName val="Markup"/>
      <sheetName val="Series"/>
      <sheetName val="Exponents &amp; Logarithms"/>
      <sheetName val="Inverse Functions (2)"/>
      <sheetName val="Inverse Functions"/>
      <sheetName val="Lab M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T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e False Switch"/>
      <sheetName val="Quadratic Functions"/>
      <sheetName val="Circles"/>
      <sheetName val="Sheet1"/>
      <sheetName val="Clock"/>
      <sheetName val="Transformations"/>
    </sheetNames>
    <sheetDataSet>
      <sheetData sheetId="0"/>
      <sheetData sheetId="1">
        <row r="4">
          <cell r="E4" t="str">
            <v>c</v>
          </cell>
        </row>
      </sheetData>
      <sheetData sheetId="2">
        <row r="3">
          <cell r="C3">
            <v>1</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e False Switch"/>
      <sheetName val="Quadratic Functions"/>
      <sheetName val="Circles"/>
      <sheetName val="Sheet1"/>
      <sheetName val="Clock"/>
      <sheetName val="Transformations"/>
    </sheetNames>
    <sheetDataSet>
      <sheetData sheetId="0"/>
      <sheetData sheetId="1">
        <row r="4">
          <cell r="E4" t="str">
            <v>c</v>
          </cell>
        </row>
      </sheetData>
      <sheetData sheetId="2">
        <row r="3">
          <cell r="C3">
            <v>1</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ore's Law"/>
      <sheetName val="Microprocessors"/>
    </sheetNames>
    <sheetDataSet>
      <sheetData sheetId="0"/>
      <sheetData sheetId="1">
        <row r="104">
          <cell r="E104" t="str">
            <v>*This data with minor changes comes from Wikipedia https://www.wikiwand.com/en/Transistor_count.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hatifmath.org/"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hyperlink" Target="http://whatifmath.org/contact-us/" TargetMode="External"/><Relationship Id="rId18" Type="http://schemas.openxmlformats.org/officeDocument/2006/relationships/drawing" Target="../drawings/drawing10.xml"/><Relationship Id="rId3" Type="http://schemas.openxmlformats.org/officeDocument/2006/relationships/hyperlink" Target="http://whatifmath.org/contact-us/"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contact-us/" TargetMode="External"/><Relationship Id="rId17" Type="http://schemas.openxmlformats.org/officeDocument/2006/relationships/printerSettings" Target="../printerSettings/printerSettings10.bin"/><Relationship Id="rId2" Type="http://schemas.openxmlformats.org/officeDocument/2006/relationships/hyperlink" Target="http://whatifmath.org/contact-us/" TargetMode="External"/><Relationship Id="rId16" Type="http://schemas.openxmlformats.org/officeDocument/2006/relationships/hyperlink" Target="https://1c66a3ab05c62c2990f54df2e2e7b2a0c538ed1f.googledrive.com/host/0B_dFT59qxgjCaWp5VlpnSXV2b00/Burn-Math-Class-Reinvent-Mathematics-0465053734.pdf" TargetMode="External"/><Relationship Id="rId1" Type="http://schemas.openxmlformats.org/officeDocument/2006/relationships/hyperlink" Target="http://whatifmath.org/contact-us/"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contact-us/" TargetMode="External"/><Relationship Id="rId5" Type="http://schemas.openxmlformats.org/officeDocument/2006/relationships/hyperlink" Target="http://whatifmath.org/contact-us/" TargetMode="External"/><Relationship Id="rId15" Type="http://schemas.openxmlformats.org/officeDocument/2006/relationships/hyperlink" Target="http://whatifmath.org/contact-us/" TargetMode="External"/><Relationship Id="rId10" Type="http://schemas.openxmlformats.org/officeDocument/2006/relationships/hyperlink" Target="http://whatifmath.org/contact-us/" TargetMode="Externa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hyperlink" Target="http://whatifmath.org/contact-u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hatifmath.org/contact-u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hatifmath.org/contact-u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hatifmath.org/contact-us/"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hatifmath.org/contact-us/" TargetMode="External"/><Relationship Id="rId13" Type="http://schemas.openxmlformats.org/officeDocument/2006/relationships/printerSettings" Target="../printerSettings/printerSettings15.bin"/><Relationship Id="rId3" Type="http://schemas.openxmlformats.org/officeDocument/2006/relationships/hyperlink" Target="http://whatifmath.org/contact-us/" TargetMode="External"/><Relationship Id="rId7" Type="http://schemas.openxmlformats.org/officeDocument/2006/relationships/hyperlink" Target="http://whatifmath.org/contact-us/" TargetMode="External"/><Relationship Id="rId12" Type="http://schemas.openxmlformats.org/officeDocument/2006/relationships/hyperlink" Target="http://whatifmath.org/wp-content/uploads/2014/08/lab.countingby.xlsx" TargetMode="External"/><Relationship Id="rId2" Type="http://schemas.openxmlformats.org/officeDocument/2006/relationships/hyperlink" Target="http://whatifmath.org/contact-us/" TargetMode="External"/><Relationship Id="rId1" Type="http://schemas.openxmlformats.org/officeDocument/2006/relationships/hyperlink" Target="http://whatifmath.org/contact-us/" TargetMode="External"/><Relationship Id="rId6" Type="http://schemas.openxmlformats.org/officeDocument/2006/relationships/hyperlink" Target="http://whatifmath.org/contact-us/" TargetMode="External"/><Relationship Id="rId11" Type="http://schemas.openxmlformats.org/officeDocument/2006/relationships/hyperlink" Target="http://whatifmath.org/wp-content/uploads/2014/08/lab.addressing.xlsx" TargetMode="External"/><Relationship Id="rId5" Type="http://schemas.openxmlformats.org/officeDocument/2006/relationships/hyperlink" Target="http://whatifmath.org/contact-us/" TargetMode="External"/><Relationship Id="rId10" Type="http://schemas.openxmlformats.org/officeDocument/2006/relationships/hyperlink" Target="http://whatifmath.org/wp-content/uploads/2014/08/lab.additionpatterns.xlsx" TargetMode="External"/><Relationship Id="rId4" Type="http://schemas.openxmlformats.org/officeDocument/2006/relationships/hyperlink" Target="http://whatifmath.org/contact-us/" TargetMode="External"/><Relationship Id="rId9" Type="http://schemas.openxmlformats.org/officeDocument/2006/relationships/hyperlink" Target="http://whatifmath.org/contact-us/" TargetMode="External"/><Relationship Id="rId1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hatifmath.org/contact-u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hatifmath.org/contact-u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hatifmath.org/contact-u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hatifmath.org/contact-u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hatifmath.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C38A0-2A62-443B-BAF7-B77EC52A1979}">
  <sheetPr>
    <tabColor rgb="FF00B050"/>
  </sheetPr>
  <dimension ref="A1:X102"/>
  <sheetViews>
    <sheetView showGridLines="0" tabSelected="1" zoomScale="90" zoomScaleNormal="90" workbookViewId="0">
      <selection activeCell="C8" sqref="C8:G16"/>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4.08203125" style="37" customWidth="1"/>
    <col min="10" max="10" width="8.25" style="3" customWidth="1"/>
    <col min="11" max="11" width="8.75" style="21" customWidth="1"/>
    <col min="12" max="12" width="9.25" style="21" customWidth="1"/>
    <col min="13" max="13" width="5.33203125" style="21" customWidth="1"/>
    <col min="14" max="14" width="8.33203125" style="21" customWidth="1"/>
    <col min="15" max="15" width="11.75" style="21" customWidth="1"/>
    <col min="16" max="16" width="2.08203125" style="21" customWidth="1"/>
    <col min="17" max="17" width="8.75" style="3" customWidth="1"/>
    <col min="18" max="18" width="9.75" style="3" customWidth="1"/>
    <col min="19" max="19" width="2.5" style="3" customWidth="1"/>
    <col min="20" max="21" width="9.83203125" style="3" customWidth="1"/>
    <col min="22" max="22" width="3" style="3" customWidth="1"/>
    <col min="23" max="23" width="6.58203125" style="3" customWidth="1"/>
    <col min="24" max="24" width="3.58203125" style="3" customWidth="1"/>
    <col min="25" max="39" width="7.83203125" style="3" customWidth="1"/>
    <col min="40" max="16384" width="12" style="3"/>
  </cols>
  <sheetData>
    <row r="1" spans="1:24" ht="18" customHeight="1" x14ac:dyDescent="0.35">
      <c r="A1" s="1"/>
      <c r="B1" s="1"/>
      <c r="C1" s="1"/>
      <c r="D1" s="2"/>
      <c r="E1" s="2"/>
      <c r="F1" s="2"/>
      <c r="G1" s="2"/>
      <c r="H1" s="2"/>
      <c r="I1" s="2"/>
      <c r="J1" s="2"/>
      <c r="K1" s="18"/>
      <c r="L1" s="18"/>
      <c r="M1" s="18"/>
      <c r="N1" s="18"/>
      <c r="O1" s="18"/>
      <c r="P1" s="18"/>
      <c r="Q1" s="2"/>
      <c r="R1" s="2"/>
      <c r="S1" s="2"/>
      <c r="T1" s="2"/>
      <c r="U1" s="2"/>
      <c r="V1" s="2"/>
      <c r="W1" s="2"/>
      <c r="X1" s="2"/>
    </row>
    <row r="2" spans="1:24" ht="18" customHeight="1" x14ac:dyDescent="0.35">
      <c r="A2" s="4"/>
      <c r="B2" s="4"/>
      <c r="C2" s="4"/>
      <c r="D2" s="428" t="s">
        <v>27</v>
      </c>
      <c r="E2" s="428"/>
      <c r="F2" s="428"/>
      <c r="G2" s="428"/>
      <c r="H2" s="79"/>
      <c r="I2" s="79"/>
      <c r="J2" s="429" t="s">
        <v>149</v>
      </c>
      <c r="K2" s="429"/>
      <c r="L2" s="429"/>
      <c r="M2" s="429"/>
      <c r="N2" s="429"/>
      <c r="O2" s="429"/>
      <c r="P2" s="429"/>
      <c r="Q2" s="429"/>
      <c r="R2" s="40"/>
      <c r="S2" s="40"/>
      <c r="T2" s="40"/>
      <c r="U2" s="40"/>
      <c r="V2" s="40"/>
      <c r="W2" s="40"/>
      <c r="X2" s="2"/>
    </row>
    <row r="3" spans="1:24" ht="18" customHeight="1" x14ac:dyDescent="0.35">
      <c r="A3" s="4"/>
      <c r="B3" s="4"/>
      <c r="C3" s="4"/>
      <c r="D3" s="428"/>
      <c r="E3" s="428"/>
      <c r="F3" s="428"/>
      <c r="G3" s="428"/>
      <c r="H3" s="79"/>
      <c r="I3" s="40"/>
      <c r="J3" s="429"/>
      <c r="K3" s="429"/>
      <c r="L3" s="429"/>
      <c r="M3" s="429"/>
      <c r="N3" s="429"/>
      <c r="O3" s="429"/>
      <c r="P3" s="429"/>
      <c r="Q3" s="429"/>
      <c r="R3" s="40"/>
      <c r="S3" s="40"/>
      <c r="T3" s="40"/>
      <c r="U3" s="40"/>
      <c r="V3" s="40"/>
      <c r="W3" s="40"/>
      <c r="X3" s="2"/>
    </row>
    <row r="4" spans="1:24" ht="18" customHeight="1" x14ac:dyDescent="0.35">
      <c r="A4" s="4"/>
      <c r="B4" s="4"/>
      <c r="C4" s="4"/>
      <c r="D4" s="428"/>
      <c r="E4" s="428"/>
      <c r="F4" s="428"/>
      <c r="G4" s="428"/>
      <c r="H4" s="79"/>
      <c r="I4" s="40"/>
      <c r="J4" s="429"/>
      <c r="K4" s="429"/>
      <c r="L4" s="429"/>
      <c r="M4" s="429"/>
      <c r="N4" s="429"/>
      <c r="O4" s="429"/>
      <c r="P4" s="429"/>
      <c r="Q4" s="429"/>
      <c r="R4" s="40"/>
      <c r="S4" s="40"/>
      <c r="T4" s="40"/>
      <c r="U4" s="40"/>
      <c r="V4" s="40"/>
      <c r="W4" s="40"/>
      <c r="X4" s="2"/>
    </row>
    <row r="5" spans="1:24" ht="18" customHeight="1" x14ac:dyDescent="0.35">
      <c r="A5" s="4"/>
      <c r="B5" s="4"/>
      <c r="C5" s="4"/>
      <c r="D5" s="428"/>
      <c r="E5" s="428"/>
      <c r="F5" s="428"/>
      <c r="G5" s="428"/>
      <c r="H5" s="79"/>
      <c r="I5" s="40"/>
      <c r="J5" s="429"/>
      <c r="K5" s="429"/>
      <c r="L5" s="429"/>
      <c r="M5" s="429"/>
      <c r="N5" s="429"/>
      <c r="O5" s="429"/>
      <c r="P5" s="429"/>
      <c r="Q5" s="429"/>
      <c r="R5" s="40"/>
      <c r="S5" s="40"/>
      <c r="T5" s="40"/>
      <c r="U5" s="40"/>
      <c r="V5" s="40"/>
      <c r="W5" s="40"/>
      <c r="X5" s="2"/>
    </row>
    <row r="6" spans="1:24" ht="18" customHeight="1" x14ac:dyDescent="0.35">
      <c r="A6" s="6"/>
      <c r="B6" s="6"/>
      <c r="C6" s="6"/>
      <c r="D6" s="6"/>
      <c r="E6" s="6"/>
      <c r="F6" s="6"/>
      <c r="G6" s="6"/>
      <c r="H6" s="6"/>
      <c r="I6" s="6"/>
      <c r="J6" s="6"/>
      <c r="K6" s="19"/>
      <c r="L6" s="19"/>
      <c r="M6" s="19"/>
      <c r="N6" s="19"/>
      <c r="O6" s="19"/>
      <c r="P6" s="19"/>
      <c r="Q6" s="6"/>
      <c r="R6" s="6"/>
      <c r="S6" s="6"/>
      <c r="T6" s="6"/>
      <c r="U6" s="6"/>
      <c r="V6" s="6"/>
      <c r="W6" s="6"/>
      <c r="X6" s="2"/>
    </row>
    <row r="7" spans="1:24" ht="18" customHeight="1" x14ac:dyDescent="0.35">
      <c r="A7" s="2"/>
      <c r="B7" s="5"/>
      <c r="C7" s="434" t="s">
        <v>181</v>
      </c>
      <c r="D7" s="434"/>
      <c r="E7" s="434"/>
      <c r="F7" s="434"/>
      <c r="G7" s="434"/>
      <c r="H7" s="5"/>
      <c r="J7" s="433" t="s">
        <v>151</v>
      </c>
      <c r="K7" s="433"/>
      <c r="L7" s="433"/>
      <c r="M7" s="30"/>
      <c r="N7" s="30"/>
      <c r="O7" s="30"/>
      <c r="P7" s="30"/>
      <c r="Q7" s="30"/>
      <c r="R7" s="30"/>
      <c r="S7" s="30"/>
      <c r="T7" s="30"/>
      <c r="U7" s="30"/>
      <c r="V7" s="27"/>
      <c r="W7" s="27"/>
      <c r="X7" s="2"/>
    </row>
    <row r="8" spans="1:24" ht="18" customHeight="1" x14ac:dyDescent="0.35">
      <c r="A8" s="2"/>
      <c r="B8" s="5"/>
      <c r="C8" s="568" t="s">
        <v>182</v>
      </c>
      <c r="D8" s="568"/>
      <c r="E8" s="568"/>
      <c r="F8" s="568"/>
      <c r="G8" s="568"/>
      <c r="H8" s="5"/>
      <c r="J8" s="30"/>
      <c r="K8" s="30"/>
      <c r="L8" s="30"/>
      <c r="M8" s="30"/>
      <c r="N8" s="30"/>
      <c r="O8" s="30"/>
      <c r="P8" s="30"/>
      <c r="Q8" s="30"/>
      <c r="R8" s="30"/>
      <c r="S8" s="30"/>
      <c r="T8" s="30"/>
      <c r="U8" s="30"/>
      <c r="V8" s="27"/>
      <c r="W8" s="27"/>
      <c r="X8" s="2"/>
    </row>
    <row r="9" spans="1:24" ht="18" customHeight="1" x14ac:dyDescent="0.35">
      <c r="A9" s="2"/>
      <c r="B9" s="5"/>
      <c r="C9" s="568"/>
      <c r="D9" s="568"/>
      <c r="E9" s="568"/>
      <c r="F9" s="568"/>
      <c r="G9" s="568"/>
      <c r="H9" s="5"/>
      <c r="J9" s="30"/>
      <c r="K9" s="30"/>
      <c r="L9" s="30"/>
      <c r="M9" s="30"/>
      <c r="N9" s="30"/>
      <c r="O9" s="30"/>
      <c r="P9" s="30"/>
      <c r="Q9" s="30"/>
      <c r="R9" s="30"/>
      <c r="S9" s="30"/>
      <c r="T9" s="30"/>
      <c r="U9" s="30"/>
      <c r="V9" s="27"/>
      <c r="W9" s="27"/>
      <c r="X9" s="2"/>
    </row>
    <row r="10" spans="1:24" ht="18" customHeight="1" x14ac:dyDescent="0.35">
      <c r="A10" s="2"/>
      <c r="B10" s="5"/>
      <c r="C10" s="568"/>
      <c r="D10" s="568"/>
      <c r="E10" s="568"/>
      <c r="F10" s="568"/>
      <c r="G10" s="568"/>
      <c r="H10" s="5"/>
      <c r="J10" s="430"/>
      <c r="K10" s="430"/>
      <c r="L10" s="430"/>
      <c r="M10" s="30"/>
      <c r="N10" s="430"/>
      <c r="O10" s="430"/>
      <c r="P10" s="430"/>
      <c r="Q10" s="430"/>
      <c r="R10" s="430"/>
      <c r="S10" s="430"/>
      <c r="T10" s="430"/>
      <c r="U10" s="430"/>
      <c r="V10" s="27"/>
      <c r="W10" s="27"/>
      <c r="X10" s="2"/>
    </row>
    <row r="11" spans="1:24" ht="18" customHeight="1" x14ac:dyDescent="0.35">
      <c r="A11" s="2"/>
      <c r="B11" s="5"/>
      <c r="C11" s="568"/>
      <c r="D11" s="568"/>
      <c r="E11" s="568"/>
      <c r="F11" s="568"/>
      <c r="G11" s="568"/>
      <c r="H11" s="5"/>
      <c r="J11" s="44"/>
      <c r="K11" s="34"/>
      <c r="L11" s="34"/>
      <c r="M11" s="30"/>
      <c r="N11" s="34"/>
      <c r="O11" s="34"/>
      <c r="P11" s="34"/>
      <c r="Q11" s="25"/>
      <c r="R11" s="25"/>
      <c r="S11" s="25"/>
      <c r="T11" s="25"/>
      <c r="U11" s="43"/>
      <c r="V11" s="27"/>
      <c r="W11" s="27"/>
      <c r="X11" s="2"/>
    </row>
    <row r="12" spans="1:24" ht="18" customHeight="1" x14ac:dyDescent="0.35">
      <c r="A12" s="2"/>
      <c r="B12" s="5"/>
      <c r="C12" s="568"/>
      <c r="D12" s="568"/>
      <c r="E12" s="568"/>
      <c r="F12" s="568"/>
      <c r="G12" s="568"/>
      <c r="H12" s="5"/>
      <c r="J12" s="431"/>
      <c r="K12" s="431"/>
      <c r="L12" s="87"/>
      <c r="M12" s="30"/>
      <c r="N12" s="432"/>
      <c r="O12" s="432"/>
      <c r="P12" s="65"/>
      <c r="Q12" s="432"/>
      <c r="R12" s="432"/>
      <c r="S12" s="66"/>
      <c r="T12" s="432"/>
      <c r="U12" s="432"/>
      <c r="V12" s="27"/>
      <c r="W12" s="27"/>
      <c r="X12" s="2"/>
    </row>
    <row r="13" spans="1:24" ht="18" customHeight="1" x14ac:dyDescent="0.35">
      <c r="A13" s="2"/>
      <c r="B13" s="5"/>
      <c r="C13" s="568"/>
      <c r="D13" s="568"/>
      <c r="E13" s="568"/>
      <c r="F13" s="568"/>
      <c r="G13" s="568"/>
      <c r="H13" s="5"/>
      <c r="J13" s="44"/>
      <c r="K13" s="31"/>
      <c r="L13" s="31"/>
      <c r="M13" s="30"/>
      <c r="N13" s="67"/>
      <c r="O13" s="67"/>
      <c r="P13" s="67"/>
      <c r="Q13" s="67"/>
      <c r="R13" s="67"/>
      <c r="S13" s="67"/>
      <c r="T13" s="67"/>
      <c r="U13" s="67"/>
      <c r="V13" s="27"/>
      <c r="W13" s="27"/>
      <c r="X13" s="2"/>
    </row>
    <row r="14" spans="1:24" ht="18" customHeight="1" x14ac:dyDescent="0.35">
      <c r="A14" s="2"/>
      <c r="B14" s="5"/>
      <c r="C14" s="568"/>
      <c r="D14" s="568"/>
      <c r="E14" s="568"/>
      <c r="F14" s="568"/>
      <c r="G14" s="568"/>
      <c r="H14" s="5"/>
      <c r="J14" s="439"/>
      <c r="K14" s="89"/>
      <c r="L14" s="90"/>
      <c r="M14" s="30"/>
      <c r="N14" s="91"/>
      <c r="O14" s="68"/>
      <c r="P14" s="68"/>
      <c r="Q14" s="91"/>
      <c r="R14" s="68"/>
      <c r="S14" s="68"/>
      <c r="T14" s="91"/>
      <c r="U14" s="68"/>
      <c r="V14" s="27"/>
      <c r="W14" s="27"/>
      <c r="X14" s="2"/>
    </row>
    <row r="15" spans="1:24" ht="18" customHeight="1" x14ac:dyDescent="0.35">
      <c r="A15" s="2"/>
      <c r="B15" s="7"/>
      <c r="C15" s="568"/>
      <c r="D15" s="568"/>
      <c r="E15" s="568"/>
      <c r="F15" s="568"/>
      <c r="G15" s="568"/>
      <c r="H15" s="5"/>
      <c r="I15" s="38"/>
      <c r="J15" s="439"/>
      <c r="K15" s="89"/>
      <c r="L15" s="90"/>
      <c r="M15" s="31"/>
      <c r="N15" s="91"/>
      <c r="O15" s="68"/>
      <c r="P15" s="68"/>
      <c r="Q15" s="91"/>
      <c r="R15" s="68"/>
      <c r="S15" s="68"/>
      <c r="T15" s="91"/>
      <c r="U15" s="68"/>
      <c r="V15" s="14"/>
      <c r="W15" s="43"/>
      <c r="X15" s="2"/>
    </row>
    <row r="16" spans="1:24" ht="18" customHeight="1" x14ac:dyDescent="0.35">
      <c r="A16" s="2"/>
      <c r="B16" s="9"/>
      <c r="C16" s="568"/>
      <c r="D16" s="568"/>
      <c r="E16" s="568"/>
      <c r="F16" s="568"/>
      <c r="G16" s="568"/>
      <c r="H16" s="8"/>
      <c r="I16" s="38"/>
      <c r="J16" s="25"/>
      <c r="K16" s="25"/>
      <c r="L16" s="25"/>
      <c r="M16" s="28"/>
      <c r="N16" s="91"/>
      <c r="O16" s="68"/>
      <c r="P16" s="68"/>
      <c r="Q16" s="91"/>
      <c r="R16" s="68"/>
      <c r="S16" s="68"/>
      <c r="T16" s="91"/>
      <c r="U16" s="68"/>
      <c r="V16" s="14"/>
      <c r="W16" s="43"/>
      <c r="X16" s="2"/>
    </row>
    <row r="17" spans="1:24" ht="18" customHeight="1" x14ac:dyDescent="0.35">
      <c r="A17" s="2"/>
      <c r="B17" s="7"/>
      <c r="C17" s="7"/>
      <c r="D17" s="440" t="s">
        <v>150</v>
      </c>
      <c r="E17" s="440"/>
      <c r="F17" s="440"/>
      <c r="G17" s="80"/>
      <c r="H17" s="8"/>
      <c r="I17" s="38"/>
      <c r="J17" s="25"/>
      <c r="K17" s="25"/>
      <c r="L17" s="25"/>
      <c r="M17" s="29"/>
      <c r="N17" s="91"/>
      <c r="O17" s="68"/>
      <c r="P17" s="68"/>
      <c r="Q17" s="91"/>
      <c r="R17" s="68"/>
      <c r="S17" s="68"/>
      <c r="T17" s="91"/>
      <c r="U17" s="68"/>
      <c r="V17" s="14"/>
      <c r="W17" s="30"/>
      <c r="X17" s="2"/>
    </row>
    <row r="18" spans="1:24" ht="18" customHeight="1" x14ac:dyDescent="0.35">
      <c r="A18" s="2"/>
      <c r="B18" s="9"/>
      <c r="C18" s="7"/>
      <c r="D18" s="440"/>
      <c r="E18" s="440"/>
      <c r="F18" s="440"/>
      <c r="G18" s="80"/>
      <c r="H18" s="8"/>
      <c r="I18" s="38"/>
      <c r="J18" s="25"/>
      <c r="K18" s="25"/>
      <c r="L18" s="25"/>
      <c r="M18" s="34"/>
      <c r="N18" s="91"/>
      <c r="O18" s="68"/>
      <c r="P18" s="68"/>
      <c r="Q18" s="91"/>
      <c r="R18" s="68"/>
      <c r="S18" s="68"/>
      <c r="T18" s="91"/>
      <c r="U18" s="68"/>
      <c r="V18" s="14"/>
      <c r="W18" s="30"/>
      <c r="X18" s="2"/>
    </row>
    <row r="19" spans="1:24" ht="18" customHeight="1" x14ac:dyDescent="0.35">
      <c r="A19" s="2"/>
      <c r="B19" s="9"/>
      <c r="C19" s="7"/>
      <c r="D19" s="440"/>
      <c r="E19" s="440"/>
      <c r="F19" s="440"/>
      <c r="G19" s="80"/>
      <c r="H19" s="8"/>
      <c r="I19" s="38"/>
      <c r="J19" s="25"/>
      <c r="K19" s="25"/>
      <c r="L19" s="25"/>
      <c r="M19" s="34"/>
      <c r="N19" s="91"/>
      <c r="O19" s="68"/>
      <c r="P19" s="68"/>
      <c r="Q19" s="91"/>
      <c r="R19" s="68"/>
      <c r="S19" s="68"/>
      <c r="T19" s="91"/>
      <c r="U19" s="68"/>
      <c r="V19" s="14"/>
      <c r="W19" s="30"/>
      <c r="X19" s="2"/>
    </row>
    <row r="20" spans="1:24" ht="18" customHeight="1" x14ac:dyDescent="0.35">
      <c r="A20" s="2"/>
      <c r="B20" s="9"/>
      <c r="C20" s="7"/>
      <c r="D20" s="441"/>
      <c r="E20" s="441"/>
      <c r="F20" s="441"/>
      <c r="G20" s="441"/>
      <c r="H20" s="10"/>
      <c r="I20" s="39"/>
      <c r="J20" s="25"/>
      <c r="K20" s="25"/>
      <c r="L20" s="25"/>
      <c r="M20" s="34"/>
      <c r="N20" s="92"/>
      <c r="O20" s="69"/>
      <c r="P20" s="69"/>
      <c r="Q20" s="92"/>
      <c r="R20" s="69"/>
      <c r="S20" s="69"/>
      <c r="T20" s="92"/>
      <c r="U20" s="69"/>
      <c r="V20" s="14"/>
      <c r="W20" s="30"/>
      <c r="X20" s="2"/>
    </row>
    <row r="21" spans="1:24" ht="18" customHeight="1" x14ac:dyDescent="0.35">
      <c r="A21" s="2"/>
      <c r="B21" s="9"/>
      <c r="C21" s="7"/>
      <c r="D21" s="441"/>
      <c r="E21" s="441"/>
      <c r="F21" s="441"/>
      <c r="G21" s="441"/>
      <c r="H21" s="10"/>
      <c r="I21" s="39"/>
      <c r="J21" s="25"/>
      <c r="K21" s="25"/>
      <c r="L21" s="25"/>
      <c r="M21" s="34"/>
      <c r="N21" s="91"/>
      <c r="O21" s="68"/>
      <c r="P21" s="68"/>
      <c r="Q21" s="91"/>
      <c r="R21" s="68"/>
      <c r="S21" s="68"/>
      <c r="T21" s="91"/>
      <c r="U21" s="68"/>
      <c r="V21" s="14"/>
      <c r="W21" s="30"/>
      <c r="X21" s="2"/>
    </row>
    <row r="22" spans="1:24" ht="18" customHeight="1" x14ac:dyDescent="0.35">
      <c r="A22" s="2"/>
      <c r="B22" s="9"/>
      <c r="C22" s="7"/>
      <c r="D22" s="441"/>
      <c r="E22" s="441"/>
      <c r="F22" s="441"/>
      <c r="G22" s="441"/>
      <c r="H22" s="8"/>
      <c r="I22" s="38"/>
      <c r="J22" s="34"/>
      <c r="K22" s="35"/>
      <c r="L22" s="36"/>
      <c r="M22" s="34"/>
      <c r="N22" s="91"/>
      <c r="O22" s="68"/>
      <c r="P22" s="68"/>
      <c r="Q22" s="91"/>
      <c r="R22" s="68"/>
      <c r="S22" s="68"/>
      <c r="T22" s="91"/>
      <c r="U22" s="68"/>
      <c r="V22" s="14"/>
      <c r="W22" s="30"/>
      <c r="X22" s="2"/>
    </row>
    <row r="23" spans="1:24" ht="18" customHeight="1" x14ac:dyDescent="0.35">
      <c r="A23" s="2"/>
      <c r="B23" s="11"/>
      <c r="C23" s="7"/>
      <c r="D23" s="441"/>
      <c r="E23" s="441"/>
      <c r="F23" s="441"/>
      <c r="G23" s="441"/>
      <c r="H23" s="8"/>
      <c r="I23" s="38"/>
      <c r="J23" s="34"/>
      <c r="K23" s="32"/>
      <c r="L23" s="26"/>
      <c r="M23" s="34"/>
      <c r="N23" s="91"/>
      <c r="O23" s="68"/>
      <c r="P23" s="68"/>
      <c r="Q23" s="91"/>
      <c r="R23" s="68"/>
      <c r="S23" s="68"/>
      <c r="T23" s="91"/>
      <c r="U23" s="68"/>
      <c r="V23" s="14"/>
      <c r="W23" s="30"/>
      <c r="X23" s="2"/>
    </row>
    <row r="24" spans="1:24" ht="18" customHeight="1" x14ac:dyDescent="0.35">
      <c r="A24" s="2"/>
      <c r="B24" s="9"/>
      <c r="C24" s="76"/>
      <c r="D24" s="441"/>
      <c r="E24" s="441"/>
      <c r="F24" s="441"/>
      <c r="G24" s="441"/>
      <c r="H24" s="8"/>
      <c r="I24" s="38"/>
      <c r="J24" s="34"/>
      <c r="K24" s="32"/>
      <c r="L24" s="26"/>
      <c r="M24" s="34"/>
      <c r="N24" s="25"/>
      <c r="O24" s="25"/>
      <c r="P24" s="25"/>
      <c r="Q24" s="25"/>
      <c r="R24" s="25"/>
      <c r="S24" s="25"/>
      <c r="T24" s="25"/>
      <c r="U24" s="25"/>
      <c r="V24" s="14"/>
      <c r="W24" s="30"/>
      <c r="X24" s="2"/>
    </row>
    <row r="25" spans="1:24" ht="18" customHeight="1" x14ac:dyDescent="0.35">
      <c r="A25" s="2"/>
      <c r="B25" s="5"/>
      <c r="C25" s="7"/>
      <c r="D25" s="441"/>
      <c r="E25" s="441"/>
      <c r="F25" s="441"/>
      <c r="G25" s="441"/>
      <c r="H25" s="8"/>
      <c r="I25" s="38"/>
      <c r="J25" s="34"/>
      <c r="K25" s="32"/>
      <c r="L25" s="26"/>
      <c r="M25" s="34"/>
      <c r="N25" s="25"/>
      <c r="O25" s="25"/>
      <c r="P25" s="25"/>
      <c r="Q25" s="25"/>
      <c r="R25" s="25"/>
      <c r="S25" s="25"/>
      <c r="T25" s="25"/>
      <c r="U25" s="25"/>
      <c r="V25" s="30"/>
      <c r="W25" s="30"/>
      <c r="X25" s="2"/>
    </row>
    <row r="26" spans="1:24" ht="18" customHeight="1" x14ac:dyDescent="0.35">
      <c r="A26" s="2"/>
      <c r="B26" s="10"/>
      <c r="C26" s="7"/>
      <c r="D26" s="441"/>
      <c r="E26" s="441"/>
      <c r="F26" s="441"/>
      <c r="G26" s="441"/>
      <c r="H26" s="8"/>
      <c r="I26" s="38"/>
      <c r="J26" s="34"/>
      <c r="K26" s="32"/>
      <c r="L26" s="26"/>
      <c r="M26" s="34"/>
      <c r="N26" s="25"/>
      <c r="O26" s="25"/>
      <c r="P26" s="25"/>
      <c r="Q26" s="25"/>
      <c r="R26" s="25"/>
      <c r="S26" s="25"/>
      <c r="T26" s="25"/>
      <c r="U26" s="25"/>
      <c r="V26" s="30"/>
      <c r="W26" s="30"/>
      <c r="X26" s="2"/>
    </row>
    <row r="27" spans="1:24" ht="18" customHeight="1" x14ac:dyDescent="0.35">
      <c r="A27" s="2"/>
      <c r="B27" s="10"/>
      <c r="C27" s="7"/>
      <c r="D27" s="8"/>
      <c r="E27" s="8"/>
      <c r="F27" s="8"/>
      <c r="G27" s="8"/>
      <c r="H27" s="8"/>
      <c r="I27" s="38"/>
      <c r="J27" s="34"/>
      <c r="K27" s="32"/>
      <c r="L27" s="26"/>
      <c r="M27" s="34"/>
      <c r="N27" s="25"/>
      <c r="O27" s="25"/>
      <c r="P27" s="25"/>
      <c r="Q27" s="25"/>
      <c r="R27" s="25"/>
      <c r="S27" s="25"/>
      <c r="T27" s="25"/>
      <c r="U27" s="25"/>
      <c r="V27" s="30"/>
      <c r="W27" s="30"/>
      <c r="X27" s="2"/>
    </row>
    <row r="28" spans="1:24" ht="18" customHeight="1" x14ac:dyDescent="0.35">
      <c r="A28" s="2"/>
      <c r="B28" s="10"/>
      <c r="C28" s="76"/>
      <c r="D28" s="441"/>
      <c r="E28" s="441"/>
      <c r="F28" s="441"/>
      <c r="G28" s="441"/>
      <c r="H28" s="8"/>
      <c r="I28" s="38"/>
      <c r="J28" s="21"/>
      <c r="K28" s="32"/>
      <c r="L28" s="26"/>
      <c r="N28" s="3"/>
      <c r="O28" s="3"/>
      <c r="P28" s="3"/>
      <c r="V28" s="30"/>
      <c r="W28" s="30"/>
      <c r="X28" s="2"/>
    </row>
    <row r="29" spans="1:24" ht="18" customHeight="1" x14ac:dyDescent="0.35">
      <c r="A29" s="2"/>
      <c r="B29" s="10"/>
      <c r="C29" s="7"/>
      <c r="D29" s="441"/>
      <c r="E29" s="441"/>
      <c r="F29" s="441"/>
      <c r="G29" s="441"/>
      <c r="H29" s="8"/>
      <c r="I29" s="38"/>
      <c r="J29" s="21"/>
      <c r="K29" s="32"/>
      <c r="L29" s="26"/>
      <c r="N29" s="3"/>
      <c r="O29" s="3"/>
      <c r="P29" s="3"/>
      <c r="V29" s="30"/>
      <c r="W29" s="30"/>
      <c r="X29" s="2"/>
    </row>
    <row r="30" spans="1:24" ht="18" customHeight="1" x14ac:dyDescent="0.35">
      <c r="A30" s="2"/>
      <c r="B30" s="5"/>
      <c r="C30" s="7"/>
      <c r="D30" s="7"/>
      <c r="E30" s="7"/>
      <c r="F30" s="7"/>
      <c r="G30" s="7"/>
      <c r="H30" s="8"/>
      <c r="I30" s="38"/>
      <c r="J30" s="50"/>
      <c r="K30" s="435"/>
      <c r="L30" s="435"/>
      <c r="M30" s="50"/>
      <c r="N30" s="50"/>
      <c r="O30" s="50"/>
      <c r="P30" s="50"/>
      <c r="Q30" s="52"/>
      <c r="R30" s="52"/>
      <c r="S30" s="52"/>
      <c r="T30" s="30"/>
      <c r="U30" s="30"/>
      <c r="V30" s="30"/>
      <c r="W30" s="30"/>
      <c r="X30" s="2"/>
    </row>
    <row r="31" spans="1:24" ht="18" customHeight="1" x14ac:dyDescent="0.35">
      <c r="A31" s="2"/>
      <c r="B31" s="12"/>
      <c r="C31" s="7"/>
      <c r="D31" s="441"/>
      <c r="E31" s="441"/>
      <c r="F31" s="441"/>
      <c r="G31" s="441"/>
      <c r="H31" s="8"/>
      <c r="I31" s="38"/>
      <c r="J31" s="53"/>
      <c r="K31" s="53"/>
      <c r="L31" s="53"/>
      <c r="M31" s="50"/>
      <c r="N31" s="435"/>
      <c r="O31" s="435"/>
      <c r="P31" s="435"/>
      <c r="Q31" s="435"/>
      <c r="R31" s="435"/>
      <c r="S31" s="77"/>
      <c r="T31" s="31"/>
      <c r="U31" s="30"/>
      <c r="V31" s="30"/>
      <c r="W31" s="30"/>
      <c r="X31" s="2"/>
    </row>
    <row r="32" spans="1:24" ht="18" customHeight="1" x14ac:dyDescent="0.35">
      <c r="A32" s="2"/>
      <c r="B32" s="12"/>
      <c r="C32" s="63"/>
      <c r="D32" s="441"/>
      <c r="E32" s="441"/>
      <c r="F32" s="441"/>
      <c r="G32" s="441"/>
      <c r="H32" s="8"/>
      <c r="I32" s="38"/>
      <c r="J32" s="54"/>
      <c r="K32" s="55"/>
      <c r="L32" s="55"/>
      <c r="M32" s="3"/>
      <c r="N32" s="3"/>
      <c r="O32" s="3"/>
      <c r="P32" s="3"/>
      <c r="T32" s="30"/>
      <c r="U32" s="30"/>
      <c r="V32" s="30"/>
      <c r="W32" s="30"/>
      <c r="X32" s="2"/>
    </row>
    <row r="33" spans="1:24" ht="18" customHeight="1" x14ac:dyDescent="0.35">
      <c r="A33" s="2"/>
      <c r="B33" s="12"/>
      <c r="C33" s="63"/>
      <c r="D33" s="441"/>
      <c r="E33" s="441"/>
      <c r="F33" s="441"/>
      <c r="G33" s="441"/>
      <c r="H33" s="8"/>
      <c r="I33" s="38"/>
      <c r="J33" s="54"/>
      <c r="K33" s="55"/>
      <c r="L33" s="55"/>
      <c r="M33" s="3"/>
      <c r="N33" s="3"/>
      <c r="O33" s="3"/>
      <c r="P33" s="3"/>
      <c r="T33" s="30"/>
      <c r="U33" s="30"/>
      <c r="V33" s="30"/>
      <c r="W33" s="30"/>
      <c r="X33" s="2"/>
    </row>
    <row r="34" spans="1:24" ht="18" customHeight="1" x14ac:dyDescent="0.35">
      <c r="A34" s="2"/>
      <c r="B34" s="5"/>
      <c r="C34" s="7"/>
      <c r="D34" s="441"/>
      <c r="E34" s="441"/>
      <c r="F34" s="441"/>
      <c r="G34" s="441"/>
      <c r="H34" s="5"/>
      <c r="J34" s="50"/>
      <c r="K34" s="56"/>
      <c r="L34" s="57"/>
      <c r="M34" s="3"/>
      <c r="N34" s="3"/>
      <c r="O34" s="3"/>
      <c r="P34" s="3"/>
      <c r="T34" s="30"/>
      <c r="U34" s="30"/>
      <c r="V34" s="30"/>
      <c r="W34" s="30"/>
      <c r="X34" s="2"/>
    </row>
    <row r="35" spans="1:24" ht="18" customHeight="1" x14ac:dyDescent="0.35">
      <c r="A35" s="2"/>
      <c r="B35" s="5"/>
      <c r="C35" s="5"/>
      <c r="D35" s="81"/>
      <c r="E35" s="81"/>
      <c r="F35" s="81"/>
      <c r="G35" s="5"/>
      <c r="H35" s="5"/>
      <c r="J35" s="50"/>
      <c r="K35" s="56"/>
      <c r="L35" s="57"/>
      <c r="M35" s="3"/>
      <c r="N35" s="3"/>
      <c r="O35" s="3"/>
      <c r="P35" s="3"/>
      <c r="T35" s="30"/>
      <c r="U35" s="30"/>
      <c r="V35" s="30"/>
      <c r="W35" s="30"/>
      <c r="X35" s="2"/>
    </row>
    <row r="36" spans="1:24" ht="18" customHeight="1" x14ac:dyDescent="0.35">
      <c r="A36" s="2"/>
      <c r="B36" s="5"/>
      <c r="C36" s="5"/>
      <c r="D36" s="5"/>
      <c r="E36" s="5"/>
      <c r="F36" s="5"/>
      <c r="G36" s="5"/>
      <c r="H36" s="5"/>
      <c r="J36" s="50"/>
      <c r="K36" s="56"/>
      <c r="L36" s="57"/>
      <c r="M36" s="57"/>
      <c r="N36" s="58"/>
      <c r="O36" s="58"/>
      <c r="P36" s="58"/>
      <c r="Q36" s="58"/>
      <c r="R36" s="59"/>
      <c r="S36" s="59"/>
      <c r="T36" s="30"/>
      <c r="U36" s="30"/>
      <c r="V36" s="30"/>
      <c r="W36" s="30"/>
      <c r="X36" s="2"/>
    </row>
    <row r="37" spans="1:24" ht="18" customHeight="1" x14ac:dyDescent="0.35">
      <c r="A37" s="15"/>
      <c r="B37" s="16"/>
      <c r="C37" s="15"/>
      <c r="D37" s="17"/>
      <c r="E37" s="78"/>
      <c r="F37" s="78"/>
      <c r="G37" s="5"/>
      <c r="H37" s="5"/>
      <c r="J37" s="50"/>
      <c r="K37" s="56"/>
      <c r="L37" s="57"/>
      <c r="M37" s="57"/>
      <c r="N37" s="58"/>
      <c r="O37" s="58"/>
      <c r="P37" s="58"/>
      <c r="Q37" s="58"/>
      <c r="R37" s="59"/>
      <c r="S37" s="59"/>
      <c r="T37" s="30"/>
      <c r="U37" s="30"/>
      <c r="V37" s="30"/>
      <c r="W37" s="30"/>
      <c r="X37" s="2"/>
    </row>
    <row r="38" spans="1:24" ht="18" customHeight="1" x14ac:dyDescent="0.35">
      <c r="A38" s="2"/>
      <c r="B38" s="5"/>
      <c r="C38" s="436"/>
      <c r="D38" s="436"/>
      <c r="E38" s="436"/>
      <c r="F38" s="436"/>
      <c r="G38" s="5"/>
      <c r="H38" s="5"/>
      <c r="J38" s="50"/>
      <c r="K38" s="56"/>
      <c r="L38" s="57"/>
      <c r="M38" s="57"/>
      <c r="N38" s="58"/>
      <c r="O38" s="58"/>
      <c r="P38" s="58"/>
      <c r="Q38" s="58"/>
      <c r="R38" s="59"/>
      <c r="S38" s="59"/>
      <c r="T38" s="30"/>
      <c r="U38" s="30"/>
      <c r="V38" s="30"/>
      <c r="W38" s="30"/>
      <c r="X38" s="2"/>
    </row>
    <row r="39" spans="1:24" ht="18" customHeight="1" x14ac:dyDescent="0.35">
      <c r="A39" s="2"/>
      <c r="B39" s="5"/>
      <c r="C39" s="436"/>
      <c r="D39" s="436"/>
      <c r="E39" s="436"/>
      <c r="F39" s="436"/>
      <c r="G39" s="63"/>
      <c r="H39" s="5"/>
      <c r="J39" s="21"/>
      <c r="K39" s="437"/>
      <c r="L39" s="437"/>
      <c r="M39" s="437"/>
      <c r="N39" s="30"/>
      <c r="O39" s="30"/>
      <c r="P39" s="30"/>
      <c r="Q39" s="21"/>
      <c r="R39" s="21"/>
      <c r="S39" s="21"/>
      <c r="T39" s="30"/>
      <c r="U39" s="30"/>
      <c r="V39" s="30"/>
      <c r="W39" s="30"/>
      <c r="X39" s="2"/>
    </row>
    <row r="40" spans="1:24" ht="18" customHeight="1" x14ac:dyDescent="0.35">
      <c r="A40" s="2"/>
      <c r="B40" s="5"/>
      <c r="C40" s="438"/>
      <c r="D40" s="438"/>
      <c r="E40" s="438"/>
      <c r="F40" s="438"/>
      <c r="G40" s="63"/>
      <c r="H40" s="5"/>
      <c r="J40" s="21"/>
      <c r="N40" s="27"/>
      <c r="Q40" s="21"/>
      <c r="R40" s="21"/>
      <c r="S40" s="21"/>
      <c r="T40" s="30"/>
      <c r="U40" s="30"/>
      <c r="V40" s="30"/>
      <c r="W40" s="30"/>
      <c r="X40" s="2"/>
    </row>
    <row r="41" spans="1:24" ht="18" customHeight="1" x14ac:dyDescent="0.35">
      <c r="A41" s="2"/>
      <c r="B41" s="5"/>
      <c r="C41" s="438"/>
      <c r="D41" s="438"/>
      <c r="E41" s="438"/>
      <c r="F41" s="438"/>
      <c r="G41" s="63"/>
      <c r="H41" s="5"/>
      <c r="J41" s="21"/>
      <c r="N41" s="27"/>
      <c r="Q41" s="21"/>
      <c r="R41" s="21"/>
      <c r="S41" s="21"/>
      <c r="T41" s="30"/>
      <c r="U41" s="30"/>
      <c r="V41" s="30"/>
      <c r="W41" s="30"/>
      <c r="X41" s="2"/>
    </row>
    <row r="42" spans="1:24" ht="18" customHeight="1" x14ac:dyDescent="0.35">
      <c r="A42" s="2"/>
      <c r="B42" s="5"/>
      <c r="C42" s="438"/>
      <c r="D42" s="438"/>
      <c r="E42" s="438"/>
      <c r="F42" s="438"/>
      <c r="G42" s="63"/>
      <c r="H42" s="5"/>
      <c r="J42" s="21"/>
      <c r="N42" s="27"/>
      <c r="Q42" s="21"/>
      <c r="R42" s="21"/>
      <c r="S42" s="21"/>
      <c r="T42" s="30"/>
      <c r="U42" s="30"/>
      <c r="V42" s="30"/>
      <c r="W42" s="30"/>
      <c r="X42" s="2"/>
    </row>
    <row r="43" spans="1:24" ht="18" customHeight="1" x14ac:dyDescent="0.35">
      <c r="A43" s="2"/>
      <c r="B43" s="5"/>
      <c r="C43" s="5"/>
      <c r="D43" s="442"/>
      <c r="E43" s="442"/>
      <c r="F43" s="442"/>
      <c r="G43" s="63"/>
      <c r="H43" s="5"/>
      <c r="J43" s="21"/>
      <c r="N43" s="27"/>
      <c r="Q43" s="21"/>
      <c r="R43" s="21"/>
      <c r="S43" s="21"/>
      <c r="T43" s="30"/>
      <c r="U43" s="30"/>
      <c r="V43" s="30"/>
      <c r="W43" s="30"/>
      <c r="X43" s="2"/>
    </row>
    <row r="44" spans="1:24" ht="18" customHeight="1" x14ac:dyDescent="0.35">
      <c r="A44" s="2"/>
      <c r="B44" s="5"/>
      <c r="C44" s="5"/>
      <c r="D44" s="442"/>
      <c r="E44" s="442"/>
      <c r="F44" s="442"/>
      <c r="G44" s="63"/>
      <c r="H44" s="5"/>
      <c r="J44" s="21"/>
      <c r="N44" s="27"/>
      <c r="Q44" s="21"/>
      <c r="R44" s="21"/>
      <c r="S44" s="21"/>
      <c r="T44" s="30"/>
      <c r="U44" s="30"/>
      <c r="V44" s="30"/>
      <c r="W44" s="30"/>
      <c r="X44" s="2"/>
    </row>
    <row r="45" spans="1:24" ht="18" customHeight="1" x14ac:dyDescent="0.35">
      <c r="A45" s="2"/>
      <c r="B45" s="5"/>
      <c r="C45" s="5"/>
      <c r="D45" s="442"/>
      <c r="E45" s="442"/>
      <c r="F45" s="442"/>
      <c r="G45" s="63"/>
      <c r="H45" s="5"/>
      <c r="J45" s="21"/>
      <c r="N45" s="27"/>
      <c r="Q45" s="21"/>
      <c r="R45" s="21"/>
      <c r="S45" s="21"/>
      <c r="T45" s="30"/>
      <c r="U45" s="30"/>
      <c r="V45" s="30"/>
      <c r="W45" s="30"/>
      <c r="X45" s="2"/>
    </row>
    <row r="46" spans="1:24" ht="18" customHeight="1" x14ac:dyDescent="0.35">
      <c r="A46" s="2"/>
      <c r="B46" s="5"/>
      <c r="C46" s="5"/>
      <c r="D46" s="442"/>
      <c r="E46" s="442"/>
      <c r="F46" s="442"/>
      <c r="G46" s="5"/>
      <c r="H46" s="5"/>
      <c r="J46" s="21"/>
      <c r="N46" s="27"/>
      <c r="Q46" s="21"/>
      <c r="R46" s="21"/>
      <c r="S46" s="21"/>
      <c r="T46" s="30"/>
      <c r="U46" s="30"/>
      <c r="V46" s="30"/>
      <c r="W46" s="30"/>
      <c r="X46" s="2"/>
    </row>
    <row r="47" spans="1:24" ht="18" customHeight="1" x14ac:dyDescent="0.35">
      <c r="A47" s="2"/>
      <c r="B47" s="2"/>
      <c r="C47" s="2"/>
      <c r="D47" s="443" t="s">
        <v>13</v>
      </c>
      <c r="E47" s="443"/>
      <c r="F47" s="443"/>
      <c r="G47" s="443"/>
      <c r="H47" s="443"/>
      <c r="I47" s="2"/>
      <c r="J47" s="2"/>
      <c r="K47" s="2"/>
      <c r="L47" s="2"/>
      <c r="M47" s="2"/>
      <c r="N47" s="2"/>
      <c r="O47" s="2"/>
      <c r="P47" s="2"/>
      <c r="Q47" s="2"/>
      <c r="R47" s="2"/>
      <c r="S47" s="2"/>
      <c r="T47" s="2"/>
      <c r="U47" s="2"/>
      <c r="V47" s="2"/>
      <c r="W47" s="2"/>
      <c r="X47" s="2"/>
    </row>
    <row r="48" spans="1:24" ht="18" customHeight="1" x14ac:dyDescent="0.35">
      <c r="J48" s="21"/>
      <c r="N48" s="27"/>
      <c r="Q48" s="21"/>
      <c r="R48" s="21"/>
      <c r="S48" s="21"/>
      <c r="T48" s="30"/>
      <c r="U48" s="30"/>
      <c r="V48" s="30"/>
      <c r="W48" s="30"/>
    </row>
    <row r="49" spans="10:23" ht="18" customHeight="1" x14ac:dyDescent="0.35">
      <c r="J49" s="21"/>
      <c r="N49" s="27"/>
      <c r="Q49" s="21"/>
      <c r="R49" s="21"/>
      <c r="S49" s="21"/>
      <c r="T49" s="30"/>
      <c r="U49" s="30"/>
      <c r="V49" s="30"/>
      <c r="W49" s="30"/>
    </row>
    <row r="50" spans="10:23" ht="18" customHeight="1" x14ac:dyDescent="0.35">
      <c r="J50" s="21"/>
      <c r="N50" s="27"/>
      <c r="Q50" s="21"/>
      <c r="R50" s="21"/>
      <c r="S50" s="21"/>
      <c r="T50" s="30"/>
      <c r="U50" s="30"/>
      <c r="V50" s="30"/>
      <c r="W50" s="30"/>
    </row>
    <row r="51" spans="10:23" ht="18" customHeight="1" x14ac:dyDescent="0.35">
      <c r="J51" s="21"/>
      <c r="N51" s="27"/>
      <c r="Q51" s="21"/>
      <c r="R51" s="21"/>
      <c r="S51" s="21"/>
      <c r="T51" s="30"/>
      <c r="U51" s="30"/>
      <c r="V51" s="30"/>
      <c r="W51" s="30"/>
    </row>
    <row r="52" spans="10:23" ht="18" customHeight="1" x14ac:dyDescent="0.35">
      <c r="J52" s="21"/>
      <c r="N52" s="27"/>
      <c r="Q52" s="21"/>
      <c r="R52" s="21"/>
      <c r="S52" s="21"/>
      <c r="T52" s="30"/>
      <c r="U52" s="30"/>
      <c r="V52" s="30"/>
      <c r="W52" s="30"/>
    </row>
    <row r="53" spans="10:23" ht="18" customHeight="1" x14ac:dyDescent="0.35">
      <c r="J53" s="21"/>
      <c r="N53" s="27"/>
      <c r="Q53" s="21"/>
      <c r="R53" s="21"/>
      <c r="S53" s="21"/>
      <c r="T53" s="30"/>
      <c r="U53" s="30"/>
      <c r="V53" s="30"/>
      <c r="W53" s="30"/>
    </row>
    <row r="54" spans="10:23" ht="18" customHeight="1" x14ac:dyDescent="0.35">
      <c r="J54" s="21"/>
      <c r="N54" s="27"/>
      <c r="Q54" s="21"/>
      <c r="R54" s="21"/>
      <c r="S54" s="21"/>
      <c r="T54" s="30"/>
      <c r="U54" s="30"/>
      <c r="V54" s="30"/>
      <c r="W54" s="30"/>
    </row>
    <row r="55" spans="10:23" ht="18" customHeight="1" x14ac:dyDescent="0.35">
      <c r="N55" s="20"/>
      <c r="T55" s="23"/>
      <c r="U55" s="23"/>
      <c r="V55" s="23"/>
      <c r="W55" s="24"/>
    </row>
    <row r="56" spans="10:23" ht="18" customHeight="1" x14ac:dyDescent="0.35">
      <c r="N56" s="20"/>
      <c r="T56" s="23"/>
      <c r="U56" s="23"/>
      <c r="V56" s="23"/>
      <c r="W56" s="24"/>
    </row>
    <row r="57" spans="10:23" ht="18" customHeight="1" x14ac:dyDescent="0.35">
      <c r="N57" s="20"/>
      <c r="T57" s="23"/>
      <c r="U57" s="23"/>
      <c r="V57" s="23"/>
      <c r="W57" s="24"/>
    </row>
    <row r="58" spans="10:23" ht="18" customHeight="1" x14ac:dyDescent="0.35">
      <c r="N58" s="20"/>
      <c r="T58" s="23"/>
      <c r="U58" s="23"/>
      <c r="V58" s="23"/>
      <c r="W58" s="24"/>
    </row>
    <row r="59" spans="10:23" ht="18" customHeight="1" x14ac:dyDescent="0.35">
      <c r="N59" s="20"/>
      <c r="T59" s="23"/>
      <c r="U59" s="23"/>
      <c r="V59" s="23"/>
      <c r="W59" s="24"/>
    </row>
    <row r="60" spans="10:23" ht="18" customHeight="1" x14ac:dyDescent="0.35">
      <c r="N60" s="20"/>
      <c r="T60"/>
      <c r="U60" s="23"/>
      <c r="V60" s="23"/>
      <c r="W60" s="24"/>
    </row>
    <row r="61" spans="10:23" ht="18" customHeight="1" x14ac:dyDescent="0.35">
      <c r="N61" s="20"/>
      <c r="T61"/>
      <c r="U61" s="23"/>
      <c r="V61" s="23"/>
      <c r="W61" s="24"/>
    </row>
    <row r="62" spans="10:23" ht="18" customHeight="1" x14ac:dyDescent="0.35">
      <c r="N62" s="20"/>
      <c r="T62"/>
      <c r="U62" s="23"/>
      <c r="V62" s="23"/>
      <c r="W62" s="24"/>
    </row>
    <row r="63" spans="10:23" ht="18" customHeight="1" x14ac:dyDescent="0.35">
      <c r="N63" s="20"/>
      <c r="T63"/>
      <c r="U63" s="23"/>
      <c r="V63" s="23"/>
      <c r="W63" s="24"/>
    </row>
    <row r="64" spans="10:23" ht="18" customHeight="1" x14ac:dyDescent="0.35">
      <c r="N64" s="20"/>
      <c r="T64"/>
      <c r="U64" s="23"/>
      <c r="V64" s="23"/>
      <c r="W64" s="24"/>
    </row>
    <row r="65" spans="14:23" ht="18" customHeight="1" x14ac:dyDescent="0.35">
      <c r="N65" s="20"/>
      <c r="T65"/>
      <c r="U65" s="23"/>
      <c r="V65" s="23"/>
      <c r="W65" s="24"/>
    </row>
    <row r="66" spans="14:23" ht="18" customHeight="1" x14ac:dyDescent="0.35">
      <c r="N66" s="20"/>
      <c r="T66"/>
      <c r="U66" s="23"/>
      <c r="V66" s="23"/>
      <c r="W66" s="24"/>
    </row>
    <row r="67" spans="14:23" ht="18" customHeight="1" x14ac:dyDescent="0.35">
      <c r="N67" s="20"/>
      <c r="T67"/>
      <c r="U67" s="23"/>
      <c r="V67" s="23"/>
      <c r="W67" s="24"/>
    </row>
    <row r="68" spans="14:23" ht="18" customHeight="1" x14ac:dyDescent="0.35">
      <c r="N68" s="20"/>
      <c r="T68"/>
      <c r="U68" s="23"/>
      <c r="V68" s="23"/>
      <c r="W68" s="24"/>
    </row>
    <row r="69" spans="14:23" ht="18" customHeight="1" x14ac:dyDescent="0.35">
      <c r="N69" s="20"/>
      <c r="T69"/>
      <c r="U69" s="23"/>
      <c r="V69" s="23"/>
      <c r="W69" s="24"/>
    </row>
    <row r="70" spans="14:23" ht="18" customHeight="1" x14ac:dyDescent="0.35">
      <c r="N70" s="20"/>
      <c r="T70"/>
      <c r="U70" s="23"/>
      <c r="V70" s="23"/>
      <c r="W70" s="24"/>
    </row>
    <row r="71" spans="14:23" ht="18" customHeight="1" x14ac:dyDescent="0.35">
      <c r="N71" s="20"/>
      <c r="T71"/>
      <c r="U71" s="23"/>
      <c r="V71" s="23"/>
      <c r="W71" s="24"/>
    </row>
    <row r="72" spans="14:23" ht="18" customHeight="1" x14ac:dyDescent="0.35">
      <c r="N72" s="20"/>
      <c r="T72"/>
      <c r="U72" s="23"/>
      <c r="V72" s="23"/>
      <c r="W72" s="24"/>
    </row>
    <row r="73" spans="14:23" ht="18" customHeight="1" x14ac:dyDescent="0.35">
      <c r="N73" s="20"/>
      <c r="T73"/>
      <c r="U73" s="23"/>
      <c r="V73" s="23"/>
      <c r="W73" s="24"/>
    </row>
    <row r="74" spans="14:23" ht="18" customHeight="1" x14ac:dyDescent="0.35">
      <c r="N74" s="20"/>
      <c r="T74"/>
      <c r="U74" s="23"/>
      <c r="V74" s="23"/>
      <c r="W74" s="24"/>
    </row>
    <row r="75" spans="14:23" ht="18" customHeight="1" x14ac:dyDescent="0.35">
      <c r="N75" s="20"/>
      <c r="T75"/>
      <c r="U75" s="23"/>
      <c r="V75" s="23"/>
      <c r="W75" s="24"/>
    </row>
    <row r="76" spans="14:23" ht="18" customHeight="1" x14ac:dyDescent="0.35">
      <c r="N76" s="20"/>
      <c r="T76"/>
      <c r="U76" s="23"/>
      <c r="V76" s="23"/>
      <c r="W76" s="24"/>
    </row>
    <row r="77" spans="14:23" ht="18" customHeight="1" x14ac:dyDescent="0.35">
      <c r="N77" s="20"/>
      <c r="T77"/>
      <c r="U77" s="23"/>
      <c r="V77" s="23"/>
      <c r="W77" s="24"/>
    </row>
    <row r="78" spans="14:23" ht="18" customHeight="1" x14ac:dyDescent="0.35">
      <c r="N78" s="20"/>
      <c r="T78"/>
      <c r="U78" s="23"/>
      <c r="V78" s="23"/>
      <c r="W78" s="24"/>
    </row>
    <row r="79" spans="14:23" ht="18" customHeight="1" x14ac:dyDescent="0.35">
      <c r="N79" s="20"/>
      <c r="T79"/>
      <c r="U79" s="23"/>
      <c r="V79" s="23"/>
      <c r="W79" s="24"/>
    </row>
    <row r="80" spans="14:23" ht="18" customHeight="1" x14ac:dyDescent="0.35">
      <c r="N80" s="20"/>
      <c r="T80"/>
      <c r="U80" s="23"/>
      <c r="V80" s="23"/>
      <c r="W80" s="24"/>
    </row>
    <row r="81" spans="14:23" ht="18" customHeight="1" x14ac:dyDescent="0.35">
      <c r="N81" s="20"/>
      <c r="T81"/>
      <c r="U81" s="23"/>
      <c r="V81" s="23"/>
      <c r="W81" s="24"/>
    </row>
    <row r="82" spans="14:23" ht="18" customHeight="1" x14ac:dyDescent="0.35">
      <c r="N82" s="20"/>
      <c r="T82"/>
      <c r="U82" s="23"/>
      <c r="V82" s="23"/>
      <c r="W82" s="24"/>
    </row>
    <row r="83" spans="14:23" ht="18" customHeight="1" x14ac:dyDescent="0.35">
      <c r="N83" s="20"/>
      <c r="T83"/>
      <c r="U83" s="23"/>
      <c r="V83" s="23"/>
      <c r="W83" s="24"/>
    </row>
    <row r="84" spans="14:23" ht="18" customHeight="1" x14ac:dyDescent="0.35">
      <c r="N84" s="20"/>
      <c r="T84"/>
      <c r="U84" s="23"/>
      <c r="V84" s="23"/>
      <c r="W84" s="24"/>
    </row>
    <row r="85" spans="14:23" ht="18" customHeight="1" x14ac:dyDescent="0.35">
      <c r="N85" s="20"/>
      <c r="T85"/>
      <c r="U85" s="23"/>
      <c r="V85" s="23"/>
      <c r="W85" s="24"/>
    </row>
    <row r="86" spans="14:23" ht="18" customHeight="1" x14ac:dyDescent="0.35">
      <c r="N86" s="20"/>
      <c r="T86"/>
      <c r="U86" s="23"/>
      <c r="V86" s="23"/>
      <c r="W86" s="24"/>
    </row>
    <row r="87" spans="14:23" ht="18" customHeight="1" x14ac:dyDescent="0.35">
      <c r="N87" s="20"/>
      <c r="T87"/>
      <c r="U87" s="23"/>
      <c r="V87" s="23"/>
      <c r="W87" s="24"/>
    </row>
    <row r="88" spans="14:23" ht="18" customHeight="1" x14ac:dyDescent="0.35">
      <c r="N88" s="20"/>
      <c r="T88"/>
      <c r="U88" s="23"/>
      <c r="V88" s="23"/>
      <c r="W88" s="24"/>
    </row>
    <row r="89" spans="14:23" ht="18" customHeight="1" x14ac:dyDescent="0.35">
      <c r="N89" s="20"/>
      <c r="T89"/>
      <c r="U89" s="23"/>
      <c r="V89" s="23"/>
      <c r="W89" s="24"/>
    </row>
    <row r="90" spans="14:23" ht="18" customHeight="1" x14ac:dyDescent="0.35">
      <c r="N90" s="20"/>
      <c r="T90"/>
      <c r="U90" s="23"/>
      <c r="V90" s="23"/>
      <c r="W90" s="24"/>
    </row>
    <row r="91" spans="14:23" ht="18" customHeight="1" x14ac:dyDescent="0.35">
      <c r="N91" s="20"/>
      <c r="T91"/>
      <c r="U91" s="23"/>
      <c r="V91" s="23"/>
      <c r="W91" s="24"/>
    </row>
    <row r="92" spans="14:23" ht="18" customHeight="1" x14ac:dyDescent="0.35">
      <c r="N92" s="20"/>
      <c r="T92"/>
      <c r="U92" s="23"/>
      <c r="V92" s="23"/>
      <c r="W92" s="24"/>
    </row>
    <row r="93" spans="14:23" ht="18" customHeight="1" x14ac:dyDescent="0.35">
      <c r="N93" s="20"/>
      <c r="T93"/>
      <c r="U93" s="23"/>
      <c r="V93" s="23"/>
      <c r="W93" s="24"/>
    </row>
    <row r="94" spans="14:23" ht="18" customHeight="1" x14ac:dyDescent="0.35">
      <c r="N94" s="20"/>
      <c r="T94"/>
      <c r="U94" s="23"/>
      <c r="V94" s="23"/>
      <c r="W94" s="24"/>
    </row>
    <row r="95" spans="14:23" ht="18" customHeight="1" x14ac:dyDescent="0.35">
      <c r="N95" s="20"/>
      <c r="T95"/>
      <c r="U95" s="23"/>
      <c r="V95" s="23"/>
      <c r="W95" s="24"/>
    </row>
    <row r="96" spans="14:23" ht="18" customHeight="1" x14ac:dyDescent="0.35">
      <c r="N96" s="20"/>
      <c r="T96"/>
      <c r="U96" s="23"/>
      <c r="V96" s="23"/>
      <c r="W96" s="24"/>
    </row>
    <row r="97" spans="10:23" ht="18" customHeight="1" x14ac:dyDescent="0.35">
      <c r="N97" s="20"/>
      <c r="T97"/>
      <c r="U97" s="23"/>
      <c r="V97" s="23"/>
      <c r="W97" s="24"/>
    </row>
    <row r="98" spans="10:23" ht="18" customHeight="1" x14ac:dyDescent="0.35">
      <c r="N98" s="20"/>
      <c r="T98"/>
      <c r="U98" s="23"/>
      <c r="V98" s="23"/>
      <c r="W98" s="24"/>
    </row>
    <row r="99" spans="10:23" ht="18" customHeight="1" x14ac:dyDescent="0.35">
      <c r="J99" s="13"/>
      <c r="K99" s="22"/>
      <c r="L99" s="22"/>
      <c r="M99" s="22"/>
      <c r="N99" s="22"/>
      <c r="O99" s="22"/>
      <c r="P99" s="22"/>
      <c r="Q99" s="13"/>
      <c r="R99" s="13"/>
      <c r="S99" s="13"/>
      <c r="T99" s="13"/>
      <c r="U99" s="13"/>
      <c r="V99" s="13"/>
      <c r="W99" s="13"/>
    </row>
    <row r="100" spans="10:23" ht="18" customHeight="1" x14ac:dyDescent="0.35">
      <c r="J100" s="13"/>
      <c r="K100" s="22"/>
      <c r="L100" s="22"/>
      <c r="M100" s="22"/>
      <c r="N100" s="22"/>
      <c r="O100" s="22"/>
      <c r="P100" s="22"/>
      <c r="Q100" s="13"/>
      <c r="R100" s="13"/>
      <c r="S100" s="13"/>
      <c r="T100" s="13"/>
      <c r="U100" s="13"/>
      <c r="V100" s="13"/>
      <c r="W100" s="13"/>
    </row>
    <row r="101" spans="10:23" ht="18" customHeight="1" x14ac:dyDescent="0.35">
      <c r="J101" s="13"/>
      <c r="K101" s="22"/>
      <c r="L101" s="22"/>
      <c r="M101" s="22"/>
      <c r="N101" s="22"/>
      <c r="O101" s="22"/>
      <c r="P101" s="22"/>
      <c r="Q101" s="13"/>
      <c r="R101" s="13"/>
      <c r="S101" s="13"/>
      <c r="T101" s="13"/>
      <c r="U101" s="13"/>
      <c r="V101" s="13"/>
      <c r="W101" s="13"/>
    </row>
    <row r="102" spans="10:23" ht="18" customHeight="1" x14ac:dyDescent="0.35">
      <c r="U102" s="25"/>
      <c r="V102" s="25"/>
      <c r="W102" s="25"/>
    </row>
  </sheetData>
  <mergeCells count="24">
    <mergeCell ref="D43:F46"/>
    <mergeCell ref="D47:H47"/>
    <mergeCell ref="C8:G16"/>
    <mergeCell ref="K30:L30"/>
    <mergeCell ref="D31:G34"/>
    <mergeCell ref="N31:R31"/>
    <mergeCell ref="C38:F39"/>
    <mergeCell ref="K39:M39"/>
    <mergeCell ref="C40:F42"/>
    <mergeCell ref="J14:J15"/>
    <mergeCell ref="D17:F19"/>
    <mergeCell ref="D20:G23"/>
    <mergeCell ref="D24:G26"/>
    <mergeCell ref="D28:G29"/>
    <mergeCell ref="D2:G5"/>
    <mergeCell ref="J2:Q5"/>
    <mergeCell ref="J10:L10"/>
    <mergeCell ref="N10:U10"/>
    <mergeCell ref="J12:K12"/>
    <mergeCell ref="N12:O12"/>
    <mergeCell ref="Q12:R12"/>
    <mergeCell ref="T12:U12"/>
    <mergeCell ref="J7:L7"/>
    <mergeCell ref="C7:G7"/>
  </mergeCells>
  <hyperlinks>
    <hyperlink ref="J7:L7" r:id="rId1" display="https://whatifmath.org/" xr:uid="{262EC140-B23B-4377-ACDC-E4556133C948}"/>
  </hyperlinks>
  <pageMargins left="0.75" right="0.75" top="1" bottom="1" header="0.5" footer="0.5"/>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722D0-D1DC-4CA8-A2D7-9CCF3FBAF1FE}">
  <sheetPr>
    <tabColor rgb="FF00B050"/>
  </sheetPr>
  <dimension ref="A1:AP992"/>
  <sheetViews>
    <sheetView showGridLines="0" zoomScale="90" zoomScaleNormal="90" workbookViewId="0">
      <selection activeCell="J6" sqref="J6"/>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9" width="4.08203125" style="3" customWidth="1"/>
    <col min="10" max="10" width="9.25" style="3" customWidth="1"/>
    <col min="11" max="11" width="8.5" style="3" customWidth="1"/>
    <col min="12" max="12" width="6" style="3" customWidth="1"/>
    <col min="13" max="13" width="11.58203125" style="350" customWidth="1"/>
    <col min="14" max="14" width="11.58203125" style="25" customWidth="1"/>
    <col min="15" max="15" width="4.75" style="351" customWidth="1"/>
    <col min="16" max="16" width="16.5" style="352" customWidth="1"/>
    <col min="17" max="18" width="17" style="3" customWidth="1"/>
    <col min="19" max="19" width="6" style="3" customWidth="1"/>
    <col min="20" max="20" width="4.75" style="3" customWidth="1"/>
    <col min="21" max="42" width="6" style="3" customWidth="1"/>
    <col min="43" max="43" width="4.08203125" style="3" customWidth="1"/>
    <col min="44" max="16384" width="12" style="3"/>
  </cols>
  <sheetData>
    <row r="1" spans="1:42" ht="18" customHeight="1" x14ac:dyDescent="0.35">
      <c r="A1" s="1"/>
      <c r="B1" s="1"/>
      <c r="C1" s="1"/>
      <c r="D1" s="2"/>
      <c r="E1" s="2"/>
      <c r="F1" s="2"/>
      <c r="G1" s="2"/>
      <c r="H1" s="2"/>
      <c r="I1" s="2"/>
      <c r="J1" s="2"/>
      <c r="K1" s="2"/>
      <c r="L1" s="2"/>
      <c r="M1" s="341"/>
      <c r="N1" s="342"/>
      <c r="O1" s="343"/>
      <c r="P1" s="344"/>
      <c r="Q1" s="2"/>
      <c r="R1" s="2"/>
      <c r="S1" s="2"/>
      <c r="T1" s="2"/>
      <c r="U1" s="37"/>
      <c r="V1" s="37"/>
      <c r="W1" s="37"/>
      <c r="X1" s="37"/>
      <c r="Y1" s="37"/>
      <c r="Z1" s="37"/>
      <c r="AA1" s="37"/>
      <c r="AB1" s="37"/>
      <c r="AC1" s="37"/>
      <c r="AD1" s="37"/>
      <c r="AE1" s="37"/>
      <c r="AF1" s="37"/>
      <c r="AG1" s="37"/>
      <c r="AH1" s="37"/>
      <c r="AI1" s="37"/>
      <c r="AJ1" s="37"/>
      <c r="AK1" s="37"/>
      <c r="AL1" s="37"/>
      <c r="AM1" s="37"/>
      <c r="AN1" s="37"/>
      <c r="AO1" s="37"/>
      <c r="AP1" s="37"/>
    </row>
    <row r="2" spans="1:42" ht="18" customHeight="1" x14ac:dyDescent="0.35">
      <c r="A2" s="4"/>
      <c r="B2" s="4"/>
      <c r="C2" s="4"/>
      <c r="D2" s="479" t="s">
        <v>187</v>
      </c>
      <c r="E2" s="479"/>
      <c r="F2" s="479"/>
      <c r="G2" s="479"/>
      <c r="H2" s="5"/>
      <c r="I2" s="5"/>
      <c r="J2" s="480" t="s">
        <v>219</v>
      </c>
      <c r="K2" s="480"/>
      <c r="L2" s="480"/>
      <c r="M2" s="480"/>
      <c r="N2" s="480"/>
      <c r="O2" s="480"/>
      <c r="P2" s="480"/>
      <c r="Q2" s="480"/>
      <c r="R2" s="345"/>
      <c r="S2" s="5"/>
      <c r="T2" s="2"/>
      <c r="U2" s="37"/>
      <c r="V2" s="37"/>
      <c r="W2" s="37"/>
      <c r="X2" s="37"/>
      <c r="Y2" s="37"/>
      <c r="Z2" s="37"/>
      <c r="AA2" s="37"/>
      <c r="AB2" s="37"/>
      <c r="AC2" s="37"/>
      <c r="AD2" s="37"/>
      <c r="AE2" s="37"/>
      <c r="AF2" s="37"/>
      <c r="AG2" s="37"/>
      <c r="AH2" s="37"/>
      <c r="AI2" s="37"/>
      <c r="AJ2" s="37"/>
      <c r="AK2" s="37"/>
      <c r="AL2" s="37"/>
      <c r="AM2" s="37"/>
      <c r="AN2" s="37"/>
      <c r="AO2" s="37"/>
      <c r="AP2" s="37"/>
    </row>
    <row r="3" spans="1:42" ht="18" customHeight="1" x14ac:dyDescent="0.35">
      <c r="A3" s="4"/>
      <c r="B3" s="4"/>
      <c r="C3" s="4"/>
      <c r="D3" s="479"/>
      <c r="E3" s="479"/>
      <c r="F3" s="479"/>
      <c r="G3" s="479"/>
      <c r="H3" s="5"/>
      <c r="I3" s="5"/>
      <c r="J3" s="480"/>
      <c r="K3" s="480"/>
      <c r="L3" s="480"/>
      <c r="M3" s="480"/>
      <c r="N3" s="480"/>
      <c r="O3" s="480"/>
      <c r="P3" s="480"/>
      <c r="Q3" s="480"/>
      <c r="R3" s="345"/>
      <c r="S3" s="5"/>
      <c r="T3" s="2"/>
      <c r="U3" s="37"/>
      <c r="V3" s="37"/>
      <c r="W3" s="37"/>
      <c r="X3" s="37"/>
      <c r="Y3" s="37"/>
      <c r="Z3" s="37"/>
      <c r="AA3" s="37"/>
      <c r="AB3" s="37"/>
      <c r="AC3" s="37"/>
      <c r="AD3" s="37"/>
      <c r="AE3" s="37"/>
      <c r="AF3" s="37"/>
      <c r="AG3" s="37"/>
      <c r="AH3" s="37"/>
      <c r="AI3" s="37"/>
      <c r="AJ3" s="37"/>
      <c r="AK3" s="37"/>
      <c r="AL3" s="37"/>
      <c r="AM3" s="37"/>
      <c r="AN3" s="37"/>
      <c r="AO3" s="37"/>
      <c r="AP3" s="37"/>
    </row>
    <row r="4" spans="1:42" ht="18" customHeight="1" x14ac:dyDescent="0.35">
      <c r="A4" s="4"/>
      <c r="B4" s="4"/>
      <c r="C4" s="4"/>
      <c r="D4" s="479"/>
      <c r="E4" s="479"/>
      <c r="F4" s="479"/>
      <c r="G4" s="479"/>
      <c r="H4" s="5"/>
      <c r="I4" s="5"/>
      <c r="J4" s="480"/>
      <c r="K4" s="480"/>
      <c r="L4" s="480"/>
      <c r="M4" s="480"/>
      <c r="N4" s="480"/>
      <c r="O4" s="480"/>
      <c r="P4" s="480"/>
      <c r="Q4" s="480"/>
      <c r="R4" s="345"/>
      <c r="S4" s="5"/>
      <c r="T4" s="2"/>
      <c r="U4" s="37"/>
      <c r="V4" s="37"/>
      <c r="W4" s="37"/>
      <c r="X4" s="37"/>
      <c r="Y4" s="37"/>
      <c r="Z4" s="37"/>
      <c r="AA4" s="37"/>
      <c r="AB4" s="37"/>
      <c r="AC4" s="37"/>
      <c r="AD4" s="37"/>
      <c r="AE4" s="37"/>
      <c r="AF4" s="37"/>
      <c r="AG4" s="37"/>
      <c r="AH4" s="37"/>
      <c r="AI4" s="37"/>
      <c r="AJ4" s="37"/>
      <c r="AK4" s="37"/>
      <c r="AL4" s="37"/>
      <c r="AM4" s="37"/>
      <c r="AN4" s="37"/>
      <c r="AO4" s="37"/>
      <c r="AP4" s="37"/>
    </row>
    <row r="5" spans="1:42" ht="18" customHeight="1" x14ac:dyDescent="0.35">
      <c r="A5" s="4"/>
      <c r="B5" s="4"/>
      <c r="C5" s="4"/>
      <c r="D5" s="479"/>
      <c r="E5" s="479"/>
      <c r="F5" s="479"/>
      <c r="G5" s="479"/>
      <c r="H5" s="5"/>
      <c r="I5" s="5"/>
      <c r="J5" s="480"/>
      <c r="K5" s="480"/>
      <c r="L5" s="480"/>
      <c r="M5" s="480"/>
      <c r="N5" s="480"/>
      <c r="O5" s="480"/>
      <c r="P5" s="480"/>
      <c r="Q5" s="480"/>
      <c r="R5" s="345"/>
      <c r="S5" s="5"/>
      <c r="T5" s="2"/>
      <c r="U5" s="37"/>
      <c r="V5" s="37"/>
      <c r="W5" s="37"/>
      <c r="X5" s="37"/>
      <c r="Y5" s="37"/>
      <c r="Z5" s="37"/>
      <c r="AA5" s="37"/>
      <c r="AB5" s="37"/>
      <c r="AC5" s="37"/>
      <c r="AD5" s="37"/>
      <c r="AE5" s="37"/>
      <c r="AF5" s="37"/>
      <c r="AG5" s="37"/>
      <c r="AH5" s="37"/>
      <c r="AI5" s="37"/>
      <c r="AJ5" s="37"/>
      <c r="AK5" s="37"/>
      <c r="AL5" s="37"/>
      <c r="AM5" s="37"/>
      <c r="AN5" s="37"/>
      <c r="AO5" s="37"/>
      <c r="AP5" s="37"/>
    </row>
    <row r="6" spans="1:42" ht="18" customHeight="1" x14ac:dyDescent="0.35">
      <c r="A6" s="6"/>
      <c r="B6" s="6"/>
      <c r="C6" s="6"/>
      <c r="D6" s="6"/>
      <c r="E6" s="6"/>
      <c r="F6" s="6"/>
      <c r="G6" s="6"/>
      <c r="H6" s="6"/>
      <c r="I6" s="6"/>
      <c r="J6" s="6"/>
      <c r="K6" s="6"/>
      <c r="L6" s="6"/>
      <c r="M6" s="346"/>
      <c r="N6" s="347"/>
      <c r="O6" s="348"/>
      <c r="P6" s="349"/>
      <c r="Q6" s="6"/>
      <c r="R6" s="6"/>
      <c r="S6" s="6"/>
      <c r="T6" s="2"/>
      <c r="U6" s="37"/>
      <c r="V6" s="37"/>
      <c r="W6" s="37"/>
      <c r="X6" s="37"/>
      <c r="Y6" s="37"/>
      <c r="Z6" s="37"/>
      <c r="AA6" s="37"/>
      <c r="AB6" s="37"/>
      <c r="AC6" s="37"/>
      <c r="AD6" s="37"/>
      <c r="AE6" s="37"/>
      <c r="AF6" s="37"/>
      <c r="AG6" s="37"/>
      <c r="AH6" s="37"/>
      <c r="AI6" s="37"/>
      <c r="AJ6" s="37"/>
      <c r="AK6" s="37"/>
      <c r="AL6" s="37"/>
      <c r="AM6" s="37"/>
      <c r="AN6" s="37"/>
      <c r="AO6" s="37"/>
      <c r="AP6" s="37"/>
    </row>
    <row r="7" spans="1:42" ht="25.4" customHeight="1" thickBot="1" x14ac:dyDescent="0.4">
      <c r="A7" s="2"/>
      <c r="B7" s="5"/>
      <c r="C7" s="5"/>
      <c r="D7" s="5"/>
      <c r="E7" s="5"/>
      <c r="F7" s="5"/>
      <c r="G7" s="5"/>
      <c r="T7" s="2"/>
      <c r="U7" s="37"/>
      <c r="V7" s="37"/>
      <c r="W7" s="37"/>
      <c r="X7" s="37"/>
      <c r="Y7" s="37"/>
      <c r="Z7" s="37"/>
      <c r="AA7" s="37"/>
      <c r="AB7" s="37"/>
      <c r="AC7" s="37"/>
      <c r="AD7" s="37"/>
      <c r="AE7" s="37"/>
      <c r="AF7" s="37"/>
      <c r="AG7" s="37"/>
      <c r="AH7" s="37"/>
      <c r="AI7" s="37"/>
      <c r="AJ7" s="37"/>
      <c r="AK7" s="37"/>
      <c r="AL7" s="37"/>
      <c r="AM7" s="37"/>
      <c r="AN7" s="37"/>
      <c r="AO7" s="37"/>
      <c r="AP7" s="37"/>
    </row>
    <row r="8" spans="1:42" ht="25.4" customHeight="1" thickBot="1" x14ac:dyDescent="0.4">
      <c r="A8" s="2"/>
      <c r="B8" s="5"/>
      <c r="C8" s="7">
        <v>0</v>
      </c>
      <c r="D8" s="457" t="s">
        <v>188</v>
      </c>
      <c r="E8" s="457"/>
      <c r="F8" s="457"/>
      <c r="G8" s="5"/>
      <c r="I8" s="353"/>
      <c r="J8" s="354" t="s">
        <v>146</v>
      </c>
      <c r="K8" s="353"/>
      <c r="L8" s="353"/>
      <c r="M8" s="355" t="s">
        <v>189</v>
      </c>
      <c r="N8" s="356"/>
      <c r="O8" s="357"/>
      <c r="P8" s="358" t="s">
        <v>218</v>
      </c>
      <c r="Q8" s="359" t="s">
        <v>190</v>
      </c>
      <c r="R8" s="353"/>
      <c r="S8" s="353"/>
      <c r="T8" s="2"/>
      <c r="U8" s="360"/>
      <c r="V8" s="360"/>
      <c r="W8" s="360"/>
      <c r="X8" s="360"/>
      <c r="Y8" s="360"/>
      <c r="Z8" s="360"/>
      <c r="AA8" s="360"/>
      <c r="AB8" s="360"/>
      <c r="AC8" s="360"/>
      <c r="AD8" s="360"/>
      <c r="AE8" s="360"/>
      <c r="AF8" s="360"/>
      <c r="AG8" s="360"/>
      <c r="AH8" s="360"/>
      <c r="AI8" s="360"/>
      <c r="AJ8" s="360"/>
      <c r="AK8" s="360"/>
      <c r="AL8" s="360"/>
      <c r="AM8" s="360"/>
      <c r="AN8" s="360"/>
      <c r="AO8" s="360"/>
      <c r="AP8" s="37"/>
    </row>
    <row r="9" spans="1:42" ht="20.25" customHeight="1" thickBot="1" x14ac:dyDescent="0.4">
      <c r="A9" s="2"/>
      <c r="B9" s="7"/>
      <c r="C9" s="9"/>
      <c r="D9" s="457"/>
      <c r="E9" s="457"/>
      <c r="F9" s="457"/>
      <c r="G9" s="8"/>
      <c r="I9" s="353"/>
      <c r="J9" s="361" t="s">
        <v>191</v>
      </c>
      <c r="K9" s="362">
        <v>1</v>
      </c>
      <c r="L9" s="353"/>
      <c r="M9" s="363" t="s">
        <v>192</v>
      </c>
      <c r="N9" s="364" t="s">
        <v>193</v>
      </c>
      <c r="P9" s="363" t="s">
        <v>192</v>
      </c>
      <c r="Q9" s="364" t="s">
        <v>194</v>
      </c>
      <c r="R9" s="365" t="s">
        <v>195</v>
      </c>
      <c r="S9" s="353"/>
      <c r="T9" s="2"/>
      <c r="U9" s="360"/>
      <c r="V9" s="360"/>
      <c r="W9" s="360"/>
      <c r="X9" s="360"/>
      <c r="Y9" s="360"/>
      <c r="Z9" s="360"/>
      <c r="AA9" s="360"/>
      <c r="AB9" s="360"/>
      <c r="AC9" s="360"/>
      <c r="AD9" s="360"/>
      <c r="AE9" s="360"/>
      <c r="AF9" s="360"/>
      <c r="AG9" s="360"/>
      <c r="AH9" s="360"/>
      <c r="AI9" s="360"/>
      <c r="AJ9" s="360"/>
      <c r="AK9" s="360"/>
      <c r="AL9" s="360"/>
      <c r="AM9" s="360"/>
      <c r="AN9" s="360"/>
      <c r="AO9" s="360"/>
      <c r="AP9" s="37"/>
    </row>
    <row r="10" spans="1:42" ht="20.25" customHeight="1" x14ac:dyDescent="0.35">
      <c r="A10" s="2"/>
      <c r="B10" s="9"/>
      <c r="C10" s="366"/>
      <c r="D10" s="457"/>
      <c r="E10" s="457"/>
      <c r="F10" s="457"/>
      <c r="G10" s="8"/>
      <c r="I10" s="353"/>
      <c r="J10" s="367" t="s">
        <v>196</v>
      </c>
      <c r="K10" s="368">
        <v>1</v>
      </c>
      <c r="L10" s="353"/>
      <c r="M10" s="369">
        <f>K10</f>
        <v>1</v>
      </c>
      <c r="N10" s="370">
        <f>K$9/M10</f>
        <v>1</v>
      </c>
      <c r="P10" s="371">
        <f>M10</f>
        <v>1</v>
      </c>
      <c r="Q10" s="372">
        <f t="shared" ref="Q10:Q73" si="0">P10*4</f>
        <v>4</v>
      </c>
      <c r="R10" s="373"/>
      <c r="T10" s="2"/>
      <c r="U10" s="360"/>
      <c r="V10" s="360"/>
      <c r="W10" s="360"/>
      <c r="X10" s="360"/>
      <c r="Y10" s="360"/>
      <c r="Z10" s="360"/>
      <c r="AA10" s="360"/>
      <c r="AB10" s="360"/>
      <c r="AC10" s="360"/>
      <c r="AD10" s="360"/>
      <c r="AE10" s="360"/>
      <c r="AF10" s="360"/>
      <c r="AG10" s="360"/>
      <c r="AH10" s="360"/>
      <c r="AI10" s="360"/>
      <c r="AJ10" s="360"/>
      <c r="AK10" s="360"/>
      <c r="AL10" s="360"/>
      <c r="AM10" s="360"/>
      <c r="AN10" s="360"/>
      <c r="AO10" s="360"/>
      <c r="AP10" s="37"/>
    </row>
    <row r="11" spans="1:42" ht="20.25" customHeight="1" thickBot="1" x14ac:dyDescent="0.4">
      <c r="A11" s="2"/>
      <c r="B11" s="7"/>
      <c r="C11" s="9"/>
      <c r="D11" s="457"/>
      <c r="E11" s="457"/>
      <c r="F11" s="457"/>
      <c r="G11" s="8"/>
      <c r="I11" s="353"/>
      <c r="J11" s="374" t="s">
        <v>197</v>
      </c>
      <c r="K11" s="375">
        <v>1</v>
      </c>
      <c r="L11" s="353"/>
      <c r="M11" s="376">
        <f t="shared" ref="M11:M74" si="1">M10+K$11</f>
        <v>2</v>
      </c>
      <c r="N11" s="377">
        <f>K$9/(2*M11-1)</f>
        <v>0.33333333333333331</v>
      </c>
      <c r="P11" s="371">
        <f>(-1)^(M10)*N11+P10</f>
        <v>0.66666666666666674</v>
      </c>
      <c r="Q11" s="378">
        <f t="shared" si="0"/>
        <v>2.666666666666667</v>
      </c>
      <c r="R11" s="378">
        <f>AVERAGE(Q11,Q10)</f>
        <v>3.3333333333333335</v>
      </c>
      <c r="T11" s="2"/>
      <c r="U11" s="360"/>
      <c r="V11" s="360"/>
      <c r="W11" s="360"/>
      <c r="X11" s="360"/>
      <c r="Y11" s="360"/>
      <c r="Z11" s="360"/>
      <c r="AA11" s="360"/>
      <c r="AB11" s="360"/>
      <c r="AC11" s="360"/>
      <c r="AD11" s="360"/>
      <c r="AE11" s="360"/>
      <c r="AF11" s="360"/>
      <c r="AG11" s="360"/>
      <c r="AH11" s="360"/>
      <c r="AI11" s="360"/>
      <c r="AJ11" s="360"/>
      <c r="AK11" s="360"/>
      <c r="AL11" s="360"/>
      <c r="AM11" s="360"/>
      <c r="AN11" s="360"/>
      <c r="AO11" s="360"/>
      <c r="AP11" s="37"/>
    </row>
    <row r="12" spans="1:42" ht="20.25" customHeight="1" x14ac:dyDescent="0.35">
      <c r="A12" s="2"/>
      <c r="B12" s="9"/>
      <c r="C12" s="7">
        <v>1</v>
      </c>
      <c r="D12" s="441" t="s">
        <v>198</v>
      </c>
      <c r="E12" s="441"/>
      <c r="F12" s="441"/>
      <c r="G12" s="8"/>
      <c r="I12" s="353"/>
      <c r="L12" s="353"/>
      <c r="M12" s="376">
        <f t="shared" si="1"/>
        <v>3</v>
      </c>
      <c r="N12" s="377">
        <f t="shared" ref="N12:N75" si="2">K$9/(2*M12-1)</f>
        <v>0.2</v>
      </c>
      <c r="P12" s="371">
        <f t="shared" ref="P12:P75" si="3">(-1)^(M11)*N12+P11</f>
        <v>0.8666666666666667</v>
      </c>
      <c r="Q12" s="378">
        <f t="shared" si="0"/>
        <v>3.4666666666666668</v>
      </c>
      <c r="R12" s="379"/>
      <c r="T12" s="2"/>
      <c r="U12" s="360"/>
      <c r="V12" s="360"/>
      <c r="W12" s="360"/>
      <c r="X12" s="360"/>
      <c r="Y12" s="360"/>
      <c r="Z12" s="360"/>
      <c r="AA12" s="360"/>
      <c r="AB12" s="360"/>
      <c r="AC12" s="360"/>
      <c r="AD12" s="360"/>
      <c r="AE12" s="360"/>
      <c r="AF12" s="360"/>
      <c r="AG12" s="360"/>
      <c r="AH12" s="360"/>
      <c r="AI12" s="360"/>
      <c r="AJ12" s="360"/>
      <c r="AK12" s="360"/>
      <c r="AL12" s="360"/>
      <c r="AM12" s="360"/>
      <c r="AN12" s="360"/>
      <c r="AO12" s="360"/>
      <c r="AP12" s="37"/>
    </row>
    <row r="13" spans="1:42" ht="20.25" customHeight="1" x14ac:dyDescent="0.35">
      <c r="A13" s="2"/>
      <c r="B13" s="9"/>
      <c r="C13" s="9"/>
      <c r="D13" s="441"/>
      <c r="E13" s="441"/>
      <c r="F13" s="441"/>
      <c r="G13" s="8"/>
      <c r="I13" s="353"/>
      <c r="L13" s="353"/>
      <c r="M13" s="376">
        <f t="shared" si="1"/>
        <v>4</v>
      </c>
      <c r="N13" s="377">
        <f t="shared" si="2"/>
        <v>0.14285714285714285</v>
      </c>
      <c r="P13" s="371">
        <f t="shared" si="3"/>
        <v>0.7238095238095239</v>
      </c>
      <c r="Q13" s="378">
        <f t="shared" si="0"/>
        <v>2.8952380952380956</v>
      </c>
      <c r="R13" s="378">
        <f t="shared" ref="R13" si="4">AVERAGE(Q13,Q12)</f>
        <v>3.1809523809523812</v>
      </c>
      <c r="T13" s="2"/>
      <c r="U13" s="360"/>
      <c r="V13" s="360"/>
      <c r="W13" s="360"/>
      <c r="X13" s="360"/>
      <c r="Y13" s="360"/>
      <c r="Z13" s="360"/>
      <c r="AA13" s="360"/>
      <c r="AB13" s="360"/>
      <c r="AC13" s="360"/>
      <c r="AD13" s="360"/>
      <c r="AE13" s="360"/>
      <c r="AF13" s="360"/>
      <c r="AG13" s="360"/>
      <c r="AH13" s="360"/>
      <c r="AI13" s="360"/>
      <c r="AJ13" s="360"/>
      <c r="AK13" s="360"/>
      <c r="AL13" s="360"/>
      <c r="AM13" s="360"/>
      <c r="AN13" s="360"/>
      <c r="AO13" s="360"/>
      <c r="AP13" s="37"/>
    </row>
    <row r="14" spans="1:42" ht="20.25" customHeight="1" x14ac:dyDescent="0.35">
      <c r="A14" s="2"/>
      <c r="B14" s="9"/>
      <c r="C14" s="7">
        <v>2</v>
      </c>
      <c r="D14" s="441" t="s">
        <v>199</v>
      </c>
      <c r="E14" s="441"/>
      <c r="F14" s="441"/>
      <c r="G14" s="10"/>
      <c r="M14" s="376">
        <f t="shared" si="1"/>
        <v>5</v>
      </c>
      <c r="N14" s="377">
        <f t="shared" si="2"/>
        <v>0.1111111111111111</v>
      </c>
      <c r="P14" s="371">
        <f t="shared" si="3"/>
        <v>0.83492063492063506</v>
      </c>
      <c r="Q14" s="378">
        <f t="shared" si="0"/>
        <v>3.3396825396825403</v>
      </c>
      <c r="R14" s="379"/>
      <c r="T14" s="2"/>
      <c r="U14" s="360"/>
      <c r="V14" s="360"/>
      <c r="W14" s="360"/>
      <c r="X14" s="360"/>
      <c r="Y14" s="360"/>
      <c r="Z14" s="360"/>
      <c r="AA14" s="360"/>
      <c r="AB14" s="360"/>
      <c r="AC14" s="360"/>
      <c r="AD14" s="360"/>
      <c r="AE14" s="360"/>
      <c r="AF14" s="360"/>
      <c r="AG14" s="360"/>
      <c r="AH14" s="360"/>
      <c r="AI14" s="360"/>
      <c r="AJ14" s="360"/>
      <c r="AK14" s="360"/>
      <c r="AL14" s="360"/>
      <c r="AM14" s="360"/>
      <c r="AN14" s="360"/>
      <c r="AO14" s="360"/>
      <c r="AP14" s="37"/>
    </row>
    <row r="15" spans="1:42" ht="20.25" customHeight="1" x14ac:dyDescent="0.35">
      <c r="A15" s="2"/>
      <c r="B15" s="9"/>
      <c r="C15" s="7"/>
      <c r="D15" s="441"/>
      <c r="E15" s="441"/>
      <c r="F15" s="441"/>
      <c r="G15" s="10"/>
      <c r="M15" s="376">
        <f t="shared" si="1"/>
        <v>6</v>
      </c>
      <c r="N15" s="377">
        <f t="shared" si="2"/>
        <v>9.0909090909090912E-2</v>
      </c>
      <c r="P15" s="371">
        <f t="shared" si="3"/>
        <v>0.74401154401154412</v>
      </c>
      <c r="Q15" s="378">
        <f t="shared" si="0"/>
        <v>2.9760461760461765</v>
      </c>
      <c r="R15" s="378">
        <f t="shared" ref="R15" si="5">AVERAGE(Q15,Q14)</f>
        <v>3.1578643578643586</v>
      </c>
      <c r="T15" s="2"/>
      <c r="U15" s="360"/>
      <c r="V15" s="360"/>
      <c r="W15" s="360"/>
      <c r="X15" s="360"/>
      <c r="Y15" s="360"/>
      <c r="Z15" s="360"/>
      <c r="AA15" s="360"/>
      <c r="AB15" s="360"/>
      <c r="AC15" s="360"/>
      <c r="AD15" s="360"/>
      <c r="AE15" s="360"/>
      <c r="AF15" s="360"/>
      <c r="AG15" s="360"/>
      <c r="AH15" s="360"/>
      <c r="AI15" s="360"/>
      <c r="AJ15" s="360"/>
      <c r="AK15" s="360"/>
      <c r="AL15" s="360"/>
      <c r="AM15" s="360"/>
      <c r="AN15" s="360"/>
      <c r="AO15" s="360"/>
      <c r="AP15" s="37"/>
    </row>
    <row r="16" spans="1:42" ht="20.25" customHeight="1" x14ac:dyDescent="0.35">
      <c r="A16" s="2"/>
      <c r="B16" s="9"/>
      <c r="C16" s="7">
        <v>3</v>
      </c>
      <c r="D16" s="441" t="s">
        <v>200</v>
      </c>
      <c r="E16" s="441"/>
      <c r="F16" s="441"/>
      <c r="G16" s="8"/>
      <c r="M16" s="376">
        <f t="shared" si="1"/>
        <v>7</v>
      </c>
      <c r="N16" s="377">
        <f t="shared" si="2"/>
        <v>7.6923076923076927E-2</v>
      </c>
      <c r="P16" s="371">
        <f t="shared" si="3"/>
        <v>0.82093462093462111</v>
      </c>
      <c r="Q16" s="378">
        <f t="shared" si="0"/>
        <v>3.2837384837384844</v>
      </c>
      <c r="R16" s="379"/>
      <c r="T16" s="2"/>
      <c r="U16" s="360"/>
      <c r="V16" s="360"/>
      <c r="W16" s="360"/>
      <c r="X16" s="360"/>
      <c r="Y16" s="360"/>
      <c r="Z16" s="360"/>
      <c r="AA16" s="360"/>
      <c r="AB16" s="360"/>
      <c r="AC16" s="360"/>
      <c r="AD16" s="360"/>
      <c r="AE16" s="360"/>
      <c r="AF16" s="360"/>
      <c r="AG16" s="360"/>
      <c r="AH16" s="360"/>
      <c r="AI16" s="360"/>
      <c r="AJ16" s="360"/>
      <c r="AK16" s="360"/>
      <c r="AL16" s="360"/>
      <c r="AM16" s="360"/>
      <c r="AN16" s="360"/>
      <c r="AO16" s="360"/>
      <c r="AP16" s="37"/>
    </row>
    <row r="17" spans="1:42" ht="20.25" customHeight="1" x14ac:dyDescent="0.35">
      <c r="A17" s="2"/>
      <c r="B17" s="11"/>
      <c r="C17" s="7"/>
      <c r="D17" s="441"/>
      <c r="E17" s="441"/>
      <c r="F17" s="441"/>
      <c r="G17" s="8"/>
      <c r="M17" s="376">
        <f t="shared" si="1"/>
        <v>8</v>
      </c>
      <c r="N17" s="377">
        <f t="shared" si="2"/>
        <v>6.6666666666666666E-2</v>
      </c>
      <c r="P17" s="371">
        <f t="shared" si="3"/>
        <v>0.75426795426795445</v>
      </c>
      <c r="Q17" s="378">
        <f t="shared" si="0"/>
        <v>3.0170718170718178</v>
      </c>
      <c r="R17" s="378">
        <f t="shared" ref="R17" si="6">AVERAGE(Q17,Q16)</f>
        <v>3.1504051504051511</v>
      </c>
      <c r="T17" s="2"/>
      <c r="U17" s="360"/>
      <c r="V17" s="360"/>
      <c r="W17" s="360"/>
      <c r="X17" s="360"/>
      <c r="Y17" s="360"/>
      <c r="Z17" s="360"/>
      <c r="AA17" s="360"/>
      <c r="AB17" s="360"/>
      <c r="AC17" s="360"/>
      <c r="AD17" s="360"/>
      <c r="AE17" s="360"/>
      <c r="AF17" s="360"/>
      <c r="AG17" s="360"/>
      <c r="AH17" s="360"/>
      <c r="AI17" s="360"/>
      <c r="AJ17" s="360"/>
      <c r="AK17" s="360"/>
      <c r="AL17" s="360"/>
      <c r="AM17" s="360"/>
      <c r="AN17" s="360"/>
      <c r="AO17" s="360"/>
      <c r="AP17" s="37"/>
    </row>
    <row r="18" spans="1:42" ht="20.25" customHeight="1" x14ac:dyDescent="0.35">
      <c r="A18" s="2"/>
      <c r="B18" s="9"/>
      <c r="C18" s="7"/>
      <c r="D18" s="441"/>
      <c r="E18" s="441"/>
      <c r="F18" s="441"/>
      <c r="G18" s="8"/>
      <c r="M18" s="376">
        <f t="shared" si="1"/>
        <v>9</v>
      </c>
      <c r="N18" s="377">
        <f t="shared" si="2"/>
        <v>5.8823529411764705E-2</v>
      </c>
      <c r="P18" s="371">
        <f t="shared" si="3"/>
        <v>0.81309148367971917</v>
      </c>
      <c r="Q18" s="378">
        <f t="shared" si="0"/>
        <v>3.2523659347188767</v>
      </c>
      <c r="R18" s="379"/>
      <c r="T18" s="2"/>
      <c r="U18" s="360"/>
      <c r="V18" s="360"/>
      <c r="W18" s="360"/>
      <c r="X18" s="360"/>
      <c r="Y18" s="360"/>
      <c r="Z18" s="360"/>
      <c r="AA18" s="360"/>
      <c r="AB18" s="360"/>
      <c r="AC18" s="360"/>
      <c r="AD18" s="360"/>
      <c r="AE18" s="360"/>
      <c r="AF18" s="360"/>
      <c r="AG18" s="360"/>
      <c r="AH18" s="360"/>
      <c r="AI18" s="360"/>
      <c r="AJ18" s="360"/>
      <c r="AK18" s="360"/>
      <c r="AL18" s="360"/>
      <c r="AM18" s="360"/>
      <c r="AN18" s="360"/>
      <c r="AO18" s="360"/>
      <c r="AP18" s="37"/>
    </row>
    <row r="19" spans="1:42" ht="20.25" customHeight="1" x14ac:dyDescent="0.35">
      <c r="A19" s="2"/>
      <c r="B19" s="5"/>
      <c r="C19" s="7">
        <v>4</v>
      </c>
      <c r="D19" s="436" t="s">
        <v>201</v>
      </c>
      <c r="E19" s="436"/>
      <c r="F19" s="436"/>
      <c r="G19" s="8"/>
      <c r="M19" s="376">
        <f t="shared" si="1"/>
        <v>10</v>
      </c>
      <c r="N19" s="377">
        <f t="shared" si="2"/>
        <v>5.2631578947368418E-2</v>
      </c>
      <c r="P19" s="371">
        <f t="shared" si="3"/>
        <v>0.76045990473235081</v>
      </c>
      <c r="Q19" s="378">
        <f t="shared" si="0"/>
        <v>3.0418396189294032</v>
      </c>
      <c r="R19" s="378">
        <f t="shared" ref="R19" si="7">AVERAGE(Q19,Q18)</f>
        <v>3.14710277682414</v>
      </c>
      <c r="T19" s="2"/>
      <c r="U19" s="360"/>
      <c r="V19" s="360"/>
      <c r="W19" s="360"/>
      <c r="X19" s="360"/>
      <c r="Y19" s="360"/>
      <c r="Z19" s="360"/>
      <c r="AA19" s="360"/>
      <c r="AB19" s="360"/>
      <c r="AC19" s="360"/>
      <c r="AD19" s="360"/>
      <c r="AE19" s="360"/>
      <c r="AF19" s="360"/>
      <c r="AG19" s="360"/>
      <c r="AH19" s="360"/>
      <c r="AI19" s="360"/>
      <c r="AJ19" s="360"/>
      <c r="AK19" s="360"/>
      <c r="AL19" s="360"/>
      <c r="AM19" s="360"/>
      <c r="AN19" s="360"/>
      <c r="AO19" s="360"/>
      <c r="AP19" s="37"/>
    </row>
    <row r="20" spans="1:42" ht="20.25" customHeight="1" x14ac:dyDescent="0.35">
      <c r="A20" s="2"/>
      <c r="B20" s="10"/>
      <c r="C20" s="380"/>
      <c r="D20" s="436"/>
      <c r="E20" s="436"/>
      <c r="F20" s="436"/>
      <c r="G20" s="8"/>
      <c r="I20" s="353"/>
      <c r="J20" s="353"/>
      <c r="K20" s="353"/>
      <c r="L20" s="353"/>
      <c r="M20" s="376">
        <f t="shared" si="1"/>
        <v>11</v>
      </c>
      <c r="N20" s="377">
        <f t="shared" si="2"/>
        <v>4.7619047619047616E-2</v>
      </c>
      <c r="P20" s="371">
        <f t="shared" si="3"/>
        <v>0.80807895235139848</v>
      </c>
      <c r="Q20" s="378">
        <f t="shared" si="0"/>
        <v>3.2323158094055939</v>
      </c>
      <c r="R20" s="379"/>
      <c r="T20" s="2"/>
      <c r="U20" s="360"/>
      <c r="V20" s="360"/>
      <c r="W20" s="360"/>
      <c r="X20" s="360"/>
      <c r="Y20" s="360"/>
      <c r="Z20" s="360"/>
      <c r="AA20" s="360"/>
      <c r="AB20" s="360"/>
      <c r="AC20" s="360"/>
      <c r="AD20" s="360"/>
      <c r="AE20" s="360"/>
      <c r="AF20" s="360"/>
      <c r="AG20" s="360"/>
      <c r="AH20" s="360"/>
      <c r="AI20" s="360"/>
      <c r="AJ20" s="360"/>
      <c r="AK20" s="360"/>
      <c r="AL20" s="360"/>
      <c r="AM20" s="360"/>
      <c r="AN20" s="360"/>
      <c r="AO20" s="360"/>
      <c r="AP20" s="37"/>
    </row>
    <row r="21" spans="1:42" ht="20.25" customHeight="1" x14ac:dyDescent="0.35">
      <c r="A21" s="2"/>
      <c r="B21" s="5"/>
      <c r="C21" s="5"/>
      <c r="D21" s="436"/>
      <c r="E21" s="436"/>
      <c r="F21" s="436"/>
      <c r="G21" s="8"/>
      <c r="I21" s="353"/>
      <c r="J21" s="353"/>
      <c r="K21" s="353"/>
      <c r="L21" s="353"/>
      <c r="M21" s="376">
        <f t="shared" si="1"/>
        <v>12</v>
      </c>
      <c r="N21" s="377">
        <f t="shared" si="2"/>
        <v>4.3478260869565216E-2</v>
      </c>
      <c r="P21" s="371">
        <f t="shared" si="3"/>
        <v>0.76460069148183329</v>
      </c>
      <c r="Q21" s="378">
        <f t="shared" si="0"/>
        <v>3.0584027659273332</v>
      </c>
      <c r="R21" s="378">
        <f t="shared" ref="R21" si="8">AVERAGE(Q21,Q20)</f>
        <v>3.1453592876664636</v>
      </c>
      <c r="T21" s="2"/>
      <c r="U21" s="360"/>
      <c r="V21" s="360"/>
      <c r="W21" s="360"/>
      <c r="X21" s="360"/>
      <c r="Y21" s="360"/>
      <c r="Z21" s="360"/>
      <c r="AA21" s="360"/>
      <c r="AB21" s="360"/>
      <c r="AC21" s="360"/>
      <c r="AD21" s="360"/>
      <c r="AE21" s="360"/>
      <c r="AF21" s="360"/>
      <c r="AG21" s="360"/>
      <c r="AH21" s="360"/>
      <c r="AI21" s="360"/>
      <c r="AJ21" s="360"/>
      <c r="AK21" s="360"/>
      <c r="AL21" s="360"/>
      <c r="AM21" s="360"/>
      <c r="AN21" s="360"/>
      <c r="AO21" s="360"/>
      <c r="AP21" s="37"/>
    </row>
    <row r="22" spans="1:42" ht="20.25" customHeight="1" x14ac:dyDescent="0.35">
      <c r="A22" s="2"/>
      <c r="B22" s="5"/>
      <c r="C22" s="5"/>
      <c r="D22" s="84"/>
      <c r="E22" s="84"/>
      <c r="F22" s="84"/>
      <c r="G22" s="8"/>
      <c r="I22" s="353"/>
      <c r="J22" s="353"/>
      <c r="K22" s="353"/>
      <c r="L22" s="353"/>
      <c r="M22" s="376">
        <f t="shared" si="1"/>
        <v>13</v>
      </c>
      <c r="N22" s="377">
        <f t="shared" si="2"/>
        <v>0.04</v>
      </c>
      <c r="P22" s="371">
        <f t="shared" si="3"/>
        <v>0.80460069148183333</v>
      </c>
      <c r="Q22" s="378">
        <f t="shared" si="0"/>
        <v>3.2184027659273333</v>
      </c>
      <c r="R22" s="379"/>
      <c r="T22" s="2"/>
      <c r="U22" s="360"/>
      <c r="V22" s="360"/>
      <c r="W22" s="360"/>
      <c r="X22" s="360"/>
      <c r="Y22" s="360"/>
      <c r="Z22" s="360"/>
      <c r="AA22" s="360"/>
      <c r="AB22" s="360"/>
      <c r="AC22" s="360"/>
      <c r="AD22" s="360"/>
      <c r="AE22" s="360"/>
      <c r="AF22" s="360"/>
      <c r="AG22" s="360"/>
      <c r="AH22" s="360"/>
      <c r="AI22" s="360"/>
      <c r="AJ22" s="360"/>
      <c r="AK22" s="360"/>
      <c r="AL22" s="360"/>
      <c r="AM22" s="360"/>
      <c r="AN22" s="360"/>
      <c r="AO22" s="360"/>
      <c r="AP22" s="37"/>
    </row>
    <row r="23" spans="1:42" ht="20.25" customHeight="1" x14ac:dyDescent="0.35">
      <c r="A23" s="2"/>
      <c r="B23" s="5"/>
      <c r="C23" s="7">
        <v>5</v>
      </c>
      <c r="D23" s="441" t="s">
        <v>202</v>
      </c>
      <c r="E23" s="441"/>
      <c r="F23" s="441"/>
      <c r="G23" s="8"/>
      <c r="I23" s="353"/>
      <c r="J23" s="353"/>
      <c r="K23" s="353"/>
      <c r="L23" s="353"/>
      <c r="M23" s="376">
        <f t="shared" si="1"/>
        <v>14</v>
      </c>
      <c r="N23" s="377">
        <f t="shared" si="2"/>
        <v>3.7037037037037035E-2</v>
      </c>
      <c r="P23" s="371">
        <f t="shared" si="3"/>
        <v>0.76756365444479635</v>
      </c>
      <c r="Q23" s="378">
        <f t="shared" si="0"/>
        <v>3.0702546177791854</v>
      </c>
      <c r="R23" s="378">
        <f t="shared" ref="R23" si="9">AVERAGE(Q23,Q22)</f>
        <v>3.1443286918532594</v>
      </c>
      <c r="T23" s="2"/>
      <c r="U23" s="360"/>
      <c r="V23" s="360"/>
      <c r="W23" s="360"/>
      <c r="X23" s="360"/>
      <c r="Y23" s="360"/>
      <c r="Z23" s="360"/>
      <c r="AA23" s="360"/>
      <c r="AB23" s="360"/>
      <c r="AC23" s="360"/>
      <c r="AD23" s="360"/>
      <c r="AE23" s="360"/>
      <c r="AF23" s="360"/>
      <c r="AG23" s="360"/>
      <c r="AH23" s="360"/>
      <c r="AI23" s="360"/>
      <c r="AJ23" s="360"/>
      <c r="AK23" s="360"/>
      <c r="AL23" s="360"/>
      <c r="AM23" s="360"/>
      <c r="AN23" s="360"/>
      <c r="AO23" s="360"/>
      <c r="AP23" s="37"/>
    </row>
    <row r="24" spans="1:42" ht="20.25" customHeight="1" x14ac:dyDescent="0.35">
      <c r="A24" s="2"/>
      <c r="B24" s="5"/>
      <c r="C24" s="5"/>
      <c r="D24" s="441"/>
      <c r="E24" s="441"/>
      <c r="F24" s="441"/>
      <c r="G24" s="8"/>
      <c r="I24" s="353"/>
      <c r="J24" s="353"/>
      <c r="K24" s="353"/>
      <c r="L24" s="353"/>
      <c r="M24" s="376">
        <f t="shared" si="1"/>
        <v>15</v>
      </c>
      <c r="N24" s="377">
        <f t="shared" si="2"/>
        <v>3.4482758620689655E-2</v>
      </c>
      <c r="P24" s="371">
        <f t="shared" si="3"/>
        <v>0.80204641306548596</v>
      </c>
      <c r="Q24" s="378">
        <f t="shared" si="0"/>
        <v>3.2081856522619439</v>
      </c>
      <c r="R24" s="379"/>
      <c r="T24" s="2"/>
      <c r="U24" s="360"/>
      <c r="V24" s="360"/>
      <c r="W24" s="360"/>
      <c r="X24" s="360"/>
      <c r="Y24" s="360"/>
      <c r="Z24" s="360"/>
      <c r="AA24" s="360"/>
      <c r="AB24" s="360"/>
      <c r="AC24" s="360"/>
      <c r="AD24" s="360"/>
      <c r="AE24" s="360"/>
      <c r="AF24" s="360"/>
      <c r="AG24" s="360"/>
      <c r="AH24" s="360"/>
      <c r="AI24" s="360"/>
      <c r="AJ24" s="360"/>
      <c r="AK24" s="360"/>
      <c r="AL24" s="360"/>
      <c r="AM24" s="360"/>
      <c r="AN24" s="360"/>
      <c r="AO24" s="360"/>
      <c r="AP24" s="37"/>
    </row>
    <row r="25" spans="1:42" ht="20.25" customHeight="1" x14ac:dyDescent="0.4">
      <c r="A25" s="1"/>
      <c r="B25" s="1"/>
      <c r="C25" s="381" t="s">
        <v>0</v>
      </c>
      <c r="D25" s="80"/>
      <c r="E25" s="80"/>
      <c r="F25" s="80"/>
      <c r="G25" s="8"/>
      <c r="I25" s="353"/>
      <c r="J25" s="353"/>
      <c r="K25" s="353"/>
      <c r="L25" s="353"/>
      <c r="M25" s="376">
        <f t="shared" si="1"/>
        <v>16</v>
      </c>
      <c r="N25" s="377">
        <f t="shared" si="2"/>
        <v>3.2258064516129031E-2</v>
      </c>
      <c r="P25" s="371">
        <f t="shared" si="3"/>
        <v>0.76978834854935696</v>
      </c>
      <c r="Q25" s="378">
        <f t="shared" si="0"/>
        <v>3.0791533941974278</v>
      </c>
      <c r="R25" s="378">
        <f t="shared" ref="R25" si="10">AVERAGE(Q25,Q24)</f>
        <v>3.1436695232296858</v>
      </c>
      <c r="T25" s="2"/>
      <c r="U25" s="360"/>
      <c r="V25" s="360"/>
      <c r="W25" s="360"/>
      <c r="X25" s="360"/>
      <c r="Y25" s="360"/>
      <c r="Z25" s="360"/>
      <c r="AA25" s="360"/>
      <c r="AB25" s="360"/>
      <c r="AC25" s="360"/>
      <c r="AD25" s="360"/>
      <c r="AE25" s="360"/>
      <c r="AF25" s="360"/>
      <c r="AG25" s="360"/>
      <c r="AH25" s="360"/>
      <c r="AI25" s="360"/>
      <c r="AJ25" s="360"/>
      <c r="AK25" s="360"/>
      <c r="AL25" s="360"/>
      <c r="AM25" s="360"/>
      <c r="AN25" s="360"/>
      <c r="AO25" s="360"/>
      <c r="AP25" s="37"/>
    </row>
    <row r="26" spans="1:42" ht="20.25" customHeight="1" x14ac:dyDescent="0.35">
      <c r="A26" s="2"/>
      <c r="B26" s="12"/>
      <c r="C26" s="12"/>
      <c r="D26" s="441" t="s">
        <v>203</v>
      </c>
      <c r="E26" s="441"/>
      <c r="F26" s="441"/>
      <c r="G26" s="8"/>
      <c r="H26" s="37"/>
      <c r="I26" s="353"/>
      <c r="J26" s="353"/>
      <c r="K26" s="353"/>
      <c r="L26" s="353"/>
      <c r="M26" s="376">
        <f t="shared" si="1"/>
        <v>17</v>
      </c>
      <c r="N26" s="377">
        <f t="shared" si="2"/>
        <v>3.0303030303030304E-2</v>
      </c>
      <c r="P26" s="371">
        <f t="shared" si="3"/>
        <v>0.80009137885238724</v>
      </c>
      <c r="Q26" s="378">
        <f t="shared" si="0"/>
        <v>3.2003655154095489</v>
      </c>
      <c r="R26" s="379"/>
      <c r="T26" s="2"/>
      <c r="U26" s="360"/>
      <c r="V26" s="360"/>
      <c r="W26" s="360"/>
      <c r="X26" s="360"/>
      <c r="Y26" s="360"/>
      <c r="Z26" s="360"/>
      <c r="AA26" s="360"/>
      <c r="AB26" s="360"/>
      <c r="AC26" s="360"/>
      <c r="AD26" s="360"/>
      <c r="AE26" s="360"/>
      <c r="AF26" s="360"/>
      <c r="AG26" s="360"/>
      <c r="AH26" s="360"/>
      <c r="AI26" s="360"/>
      <c r="AJ26" s="360"/>
      <c r="AK26" s="360"/>
      <c r="AL26" s="360"/>
      <c r="AM26" s="360"/>
      <c r="AN26" s="360"/>
      <c r="AO26" s="360"/>
      <c r="AP26" s="37"/>
    </row>
    <row r="27" spans="1:42" ht="20.25" customHeight="1" x14ac:dyDescent="0.35">
      <c r="A27" s="2"/>
      <c r="B27" s="12"/>
      <c r="C27" s="12"/>
      <c r="D27" s="441"/>
      <c r="E27" s="441"/>
      <c r="F27" s="441"/>
      <c r="G27" s="5"/>
      <c r="H27" s="37"/>
      <c r="I27" s="353"/>
      <c r="J27" s="353"/>
      <c r="K27" s="353"/>
      <c r="L27" s="353"/>
      <c r="M27" s="376">
        <f t="shared" si="1"/>
        <v>18</v>
      </c>
      <c r="N27" s="377">
        <f t="shared" si="2"/>
        <v>2.8571428571428571E-2</v>
      </c>
      <c r="P27" s="371">
        <f t="shared" si="3"/>
        <v>0.77151995028095866</v>
      </c>
      <c r="Q27" s="378">
        <f t="shared" si="0"/>
        <v>3.0860798011238346</v>
      </c>
      <c r="R27" s="378">
        <f t="shared" ref="R27" si="11">AVERAGE(Q27,Q26)</f>
        <v>3.1432226582666916</v>
      </c>
      <c r="T27" s="2"/>
      <c r="U27" s="360"/>
      <c r="V27" s="360"/>
      <c r="W27" s="360"/>
      <c r="X27" s="360"/>
      <c r="Y27" s="360"/>
      <c r="Z27" s="360"/>
      <c r="AA27" s="360"/>
      <c r="AB27" s="360"/>
      <c r="AC27" s="360"/>
      <c r="AD27" s="360"/>
      <c r="AE27" s="360"/>
      <c r="AF27" s="360"/>
      <c r="AG27" s="360"/>
      <c r="AH27" s="360"/>
      <c r="AI27" s="360"/>
      <c r="AJ27" s="360"/>
      <c r="AK27" s="360"/>
      <c r="AL27" s="360"/>
      <c r="AM27" s="360"/>
      <c r="AN27" s="360"/>
      <c r="AO27" s="360"/>
      <c r="AP27" s="37"/>
    </row>
    <row r="28" spans="1:42" ht="20.25" customHeight="1" x14ac:dyDescent="0.35">
      <c r="A28" s="2"/>
      <c r="B28" s="5"/>
      <c r="C28" s="382"/>
      <c r="D28" s="441"/>
      <c r="E28" s="441"/>
      <c r="F28" s="441"/>
      <c r="G28" s="5"/>
      <c r="I28" s="353"/>
      <c r="J28" s="353"/>
      <c r="K28" s="353"/>
      <c r="L28" s="353"/>
      <c r="M28" s="376">
        <f t="shared" si="1"/>
        <v>19</v>
      </c>
      <c r="N28" s="377">
        <f t="shared" si="2"/>
        <v>2.7027027027027029E-2</v>
      </c>
      <c r="P28" s="371">
        <f t="shared" si="3"/>
        <v>0.79854697730798563</v>
      </c>
      <c r="Q28" s="378">
        <f t="shared" si="0"/>
        <v>3.1941879092319425</v>
      </c>
      <c r="R28" s="379"/>
      <c r="T28" s="2"/>
      <c r="U28" s="360"/>
      <c r="V28" s="360"/>
      <c r="W28" s="360"/>
      <c r="X28" s="360"/>
      <c r="Y28" s="360"/>
      <c r="Z28" s="360"/>
      <c r="AA28" s="360"/>
      <c r="AB28" s="360"/>
      <c r="AC28" s="360"/>
      <c r="AD28" s="360"/>
      <c r="AE28" s="360"/>
      <c r="AF28" s="360"/>
      <c r="AG28" s="360"/>
      <c r="AH28" s="360"/>
      <c r="AI28" s="360"/>
      <c r="AJ28" s="360"/>
      <c r="AK28" s="360"/>
      <c r="AL28" s="360"/>
      <c r="AM28" s="360"/>
      <c r="AN28" s="360"/>
      <c r="AO28" s="360"/>
      <c r="AP28" s="37"/>
    </row>
    <row r="29" spans="1:42" ht="20.25" customHeight="1" x14ac:dyDescent="0.35">
      <c r="A29" s="2"/>
      <c r="B29" s="5"/>
      <c r="C29" s="5"/>
      <c r="D29" s="478" t="s">
        <v>12</v>
      </c>
      <c r="E29" s="478"/>
      <c r="F29" s="478"/>
      <c r="G29" s="5"/>
      <c r="J29" s="353"/>
      <c r="K29" s="353"/>
      <c r="L29" s="353"/>
      <c r="M29" s="376">
        <f t="shared" si="1"/>
        <v>20</v>
      </c>
      <c r="N29" s="377">
        <f t="shared" si="2"/>
        <v>2.564102564102564E-2</v>
      </c>
      <c r="P29" s="371">
        <f t="shared" si="3"/>
        <v>0.77290595166695997</v>
      </c>
      <c r="Q29" s="378">
        <f t="shared" si="0"/>
        <v>3.0916238066678399</v>
      </c>
      <c r="R29" s="378">
        <f t="shared" ref="R29" si="12">AVERAGE(Q29,Q28)</f>
        <v>3.1429058579498914</v>
      </c>
      <c r="T29" s="2"/>
      <c r="U29" s="37"/>
      <c r="V29" s="37"/>
      <c r="W29" s="37"/>
      <c r="X29" s="37"/>
      <c r="Y29" s="37"/>
      <c r="Z29" s="37"/>
      <c r="AA29" s="37"/>
      <c r="AB29" s="37"/>
      <c r="AC29" s="37"/>
      <c r="AD29" s="37"/>
      <c r="AE29" s="37"/>
      <c r="AF29" s="37"/>
      <c r="AG29" s="37"/>
      <c r="AH29" s="37"/>
      <c r="AI29" s="37"/>
      <c r="AJ29" s="37"/>
      <c r="AK29" s="37"/>
      <c r="AL29" s="37"/>
      <c r="AM29" s="37"/>
      <c r="AN29" s="37"/>
      <c r="AO29" s="37"/>
      <c r="AP29" s="37"/>
    </row>
    <row r="30" spans="1:42" ht="20.25" customHeight="1" x14ac:dyDescent="0.35">
      <c r="A30" s="2"/>
      <c r="B30" s="5"/>
      <c r="C30" s="5"/>
      <c r="D30" s="478"/>
      <c r="E30" s="478"/>
      <c r="F30" s="478"/>
      <c r="G30" s="5"/>
      <c r="J30" s="353"/>
      <c r="K30" s="353"/>
      <c r="L30" s="353"/>
      <c r="M30" s="376">
        <f t="shared" si="1"/>
        <v>21</v>
      </c>
      <c r="N30" s="377">
        <f t="shared" si="2"/>
        <v>2.4390243902439025E-2</v>
      </c>
      <c r="P30" s="371">
        <f t="shared" si="3"/>
        <v>0.79729619556939901</v>
      </c>
      <c r="Q30" s="378">
        <f t="shared" si="0"/>
        <v>3.1891847822775961</v>
      </c>
      <c r="R30" s="379"/>
      <c r="T30" s="2"/>
      <c r="U30" s="37"/>
      <c r="V30" s="37"/>
      <c r="W30" s="37"/>
      <c r="X30" s="37"/>
      <c r="Y30" s="37"/>
      <c r="Z30" s="37"/>
      <c r="AA30" s="37"/>
      <c r="AB30" s="37"/>
      <c r="AC30" s="37"/>
      <c r="AD30" s="37"/>
      <c r="AE30" s="37"/>
      <c r="AF30" s="37"/>
      <c r="AG30" s="37"/>
      <c r="AH30" s="37"/>
      <c r="AI30" s="37"/>
      <c r="AJ30" s="37"/>
      <c r="AK30" s="37"/>
      <c r="AL30" s="37"/>
      <c r="AM30" s="37"/>
      <c r="AN30" s="37"/>
      <c r="AO30" s="37"/>
      <c r="AP30" s="37"/>
    </row>
    <row r="31" spans="1:42" ht="20.25" customHeight="1" x14ac:dyDescent="0.35">
      <c r="A31" s="2"/>
      <c r="B31" s="5"/>
      <c r="C31" s="5"/>
      <c r="D31" s="478"/>
      <c r="E31" s="478"/>
      <c r="F31" s="478"/>
      <c r="G31" s="5"/>
      <c r="J31" s="353"/>
      <c r="K31" s="353"/>
      <c r="L31" s="353"/>
      <c r="M31" s="376">
        <f t="shared" si="1"/>
        <v>22</v>
      </c>
      <c r="N31" s="377">
        <f t="shared" si="2"/>
        <v>2.3255813953488372E-2</v>
      </c>
      <c r="P31" s="371">
        <f t="shared" si="3"/>
        <v>0.7740403816159106</v>
      </c>
      <c r="Q31" s="378">
        <f t="shared" si="0"/>
        <v>3.0961615264636424</v>
      </c>
      <c r="R31" s="378">
        <f t="shared" ref="R31" si="13">AVERAGE(Q31,Q30)</f>
        <v>3.1426731543706192</v>
      </c>
      <c r="T31" s="2"/>
      <c r="U31" s="37"/>
      <c r="V31" s="37"/>
      <c r="W31" s="37"/>
      <c r="X31" s="37"/>
      <c r="Y31" s="37"/>
      <c r="Z31" s="37"/>
      <c r="AA31" s="37"/>
      <c r="AB31" s="37"/>
      <c r="AC31" s="37"/>
      <c r="AD31" s="37"/>
      <c r="AE31" s="37"/>
      <c r="AF31" s="37"/>
      <c r="AG31" s="37"/>
      <c r="AH31" s="37"/>
      <c r="AI31" s="37"/>
      <c r="AJ31" s="37"/>
      <c r="AK31" s="37"/>
      <c r="AL31" s="37"/>
      <c r="AM31" s="37"/>
      <c r="AN31" s="37"/>
      <c r="AO31" s="37"/>
      <c r="AP31" s="37"/>
    </row>
    <row r="32" spans="1:42" ht="20.25" customHeight="1" x14ac:dyDescent="0.35">
      <c r="A32" s="2"/>
      <c r="B32" s="5"/>
      <c r="C32" s="5"/>
      <c r="D32" s="478"/>
      <c r="E32" s="478"/>
      <c r="F32" s="478"/>
      <c r="G32" s="5"/>
      <c r="J32" s="353"/>
      <c r="K32" s="353"/>
      <c r="L32" s="353"/>
      <c r="M32" s="376">
        <f t="shared" si="1"/>
        <v>23</v>
      </c>
      <c r="N32" s="377">
        <f t="shared" si="2"/>
        <v>2.2222222222222223E-2</v>
      </c>
      <c r="P32" s="371">
        <f t="shared" si="3"/>
        <v>0.79626260383813285</v>
      </c>
      <c r="Q32" s="378">
        <f t="shared" si="0"/>
        <v>3.1850504153525314</v>
      </c>
      <c r="R32" s="379"/>
      <c r="T32" s="2"/>
      <c r="U32" s="37"/>
      <c r="V32" s="37"/>
      <c r="W32" s="37"/>
      <c r="X32" s="37"/>
      <c r="Y32" s="37"/>
      <c r="Z32" s="37"/>
      <c r="AA32" s="37"/>
      <c r="AB32" s="37"/>
      <c r="AC32" s="37"/>
      <c r="AD32" s="37"/>
      <c r="AE32" s="37"/>
      <c r="AF32" s="37"/>
      <c r="AG32" s="37"/>
      <c r="AH32" s="37"/>
      <c r="AI32" s="37"/>
      <c r="AJ32" s="37"/>
      <c r="AK32" s="37"/>
      <c r="AL32" s="37"/>
      <c r="AM32" s="37"/>
      <c r="AN32" s="37"/>
      <c r="AO32" s="37"/>
      <c r="AP32" s="37"/>
    </row>
    <row r="33" spans="1:42" ht="20.25" customHeight="1" x14ac:dyDescent="0.35">
      <c r="A33" s="2"/>
      <c r="B33" s="5"/>
      <c r="C33" s="5"/>
      <c r="D33" s="478"/>
      <c r="E33" s="478"/>
      <c r="F33" s="478"/>
      <c r="G33" s="5"/>
      <c r="J33" s="353"/>
      <c r="K33" s="353"/>
      <c r="L33" s="353"/>
      <c r="M33" s="376">
        <f t="shared" si="1"/>
        <v>24</v>
      </c>
      <c r="N33" s="377">
        <f t="shared" si="2"/>
        <v>2.1276595744680851E-2</v>
      </c>
      <c r="P33" s="371">
        <f>(-1)^(M32)*N33+P32</f>
        <v>0.77498600809345197</v>
      </c>
      <c r="Q33" s="378">
        <f t="shared" si="0"/>
        <v>3.0999440323738079</v>
      </c>
      <c r="R33" s="378">
        <f t="shared" ref="R33" si="14">AVERAGE(Q33,Q32)</f>
        <v>3.1424972238631694</v>
      </c>
      <c r="T33" s="2"/>
      <c r="U33" s="37"/>
      <c r="V33" s="37"/>
      <c r="W33" s="37"/>
      <c r="X33" s="37"/>
      <c r="Y33" s="37"/>
      <c r="Z33" s="37"/>
      <c r="AA33" s="37"/>
      <c r="AB33" s="37"/>
      <c r="AC33" s="37"/>
      <c r="AD33" s="37"/>
      <c r="AE33" s="37"/>
      <c r="AF33" s="37"/>
      <c r="AG33" s="37"/>
      <c r="AH33" s="37"/>
      <c r="AI33" s="37"/>
      <c r="AJ33" s="37"/>
      <c r="AK33" s="37"/>
      <c r="AL33" s="37"/>
      <c r="AM33" s="37"/>
      <c r="AN33" s="37"/>
      <c r="AO33" s="37"/>
      <c r="AP33" s="37"/>
    </row>
    <row r="34" spans="1:42" ht="20.25" customHeight="1" x14ac:dyDescent="0.35">
      <c r="A34" s="2"/>
      <c r="B34" s="5"/>
      <c r="C34" s="5"/>
      <c r="D34" s="383"/>
      <c r="E34" s="383"/>
      <c r="F34" s="383"/>
      <c r="G34" s="5"/>
      <c r="M34" s="376">
        <f t="shared" si="1"/>
        <v>25</v>
      </c>
      <c r="N34" s="377">
        <f t="shared" si="2"/>
        <v>2.0408163265306121E-2</v>
      </c>
      <c r="P34" s="371">
        <f t="shared" si="3"/>
        <v>0.79539417135875812</v>
      </c>
      <c r="Q34" s="378">
        <f t="shared" si="0"/>
        <v>3.1815766854350325</v>
      </c>
      <c r="R34" s="379"/>
      <c r="T34" s="2"/>
      <c r="U34" s="37"/>
      <c r="V34" s="37"/>
      <c r="W34" s="37"/>
      <c r="X34" s="37"/>
      <c r="Y34" s="37"/>
      <c r="Z34" s="37"/>
      <c r="AA34" s="37"/>
      <c r="AB34" s="37"/>
      <c r="AC34" s="37"/>
      <c r="AD34" s="37"/>
      <c r="AE34" s="37"/>
      <c r="AF34" s="37"/>
      <c r="AG34" s="37"/>
      <c r="AH34" s="37"/>
      <c r="AI34" s="37"/>
      <c r="AJ34" s="37"/>
      <c r="AK34" s="37"/>
      <c r="AL34" s="37"/>
      <c r="AM34" s="37"/>
      <c r="AN34" s="37"/>
      <c r="AO34" s="37"/>
      <c r="AP34" s="37"/>
    </row>
    <row r="35" spans="1:42" ht="20.25" customHeight="1" x14ac:dyDescent="0.35">
      <c r="A35" s="2"/>
      <c r="B35" s="5"/>
      <c r="C35" s="5"/>
      <c r="D35" s="441" t="s">
        <v>204</v>
      </c>
      <c r="E35" s="441"/>
      <c r="F35" s="441"/>
      <c r="G35" s="5"/>
      <c r="M35" s="376">
        <f t="shared" si="1"/>
        <v>26</v>
      </c>
      <c r="N35" s="377">
        <f t="shared" si="2"/>
        <v>1.9607843137254902E-2</v>
      </c>
      <c r="P35" s="371">
        <f t="shared" si="3"/>
        <v>0.77578632822150317</v>
      </c>
      <c r="Q35" s="378">
        <f t="shared" si="0"/>
        <v>3.1031453128860127</v>
      </c>
      <c r="R35" s="378">
        <f t="shared" ref="R35" si="15">AVERAGE(Q35,Q34)</f>
        <v>3.1423609991605224</v>
      </c>
      <c r="T35" s="2"/>
      <c r="U35" s="37"/>
      <c r="V35" s="37"/>
      <c r="W35" s="37"/>
      <c r="X35" s="37"/>
      <c r="Y35" s="37"/>
      <c r="Z35" s="37"/>
      <c r="AA35" s="37"/>
      <c r="AB35" s="37"/>
      <c r="AC35" s="37"/>
      <c r="AD35" s="37"/>
      <c r="AE35" s="37"/>
      <c r="AF35" s="37"/>
      <c r="AG35" s="37"/>
      <c r="AH35" s="37"/>
      <c r="AI35" s="37"/>
      <c r="AJ35" s="37"/>
      <c r="AK35" s="37"/>
      <c r="AL35" s="37"/>
      <c r="AM35" s="37"/>
      <c r="AN35" s="37"/>
      <c r="AO35" s="37"/>
      <c r="AP35" s="37"/>
    </row>
    <row r="36" spans="1:42" ht="20.25" customHeight="1" x14ac:dyDescent="0.35">
      <c r="A36" s="2"/>
      <c r="B36" s="5"/>
      <c r="C36" s="5"/>
      <c r="D36" s="441"/>
      <c r="E36" s="441"/>
      <c r="F36" s="441"/>
      <c r="G36" s="5"/>
      <c r="M36" s="376">
        <f t="shared" si="1"/>
        <v>27</v>
      </c>
      <c r="N36" s="377">
        <f t="shared" si="2"/>
        <v>1.8867924528301886E-2</v>
      </c>
      <c r="P36" s="371">
        <f t="shared" si="3"/>
        <v>0.79465425274980506</v>
      </c>
      <c r="Q36" s="378">
        <f t="shared" si="0"/>
        <v>3.1786170109992202</v>
      </c>
      <c r="R36" s="379"/>
      <c r="T36" s="2"/>
      <c r="U36" s="37"/>
      <c r="V36" s="37"/>
      <c r="W36" s="37"/>
      <c r="X36" s="37"/>
      <c r="Y36" s="37"/>
      <c r="Z36" s="37"/>
      <c r="AA36" s="37"/>
      <c r="AB36" s="37"/>
      <c r="AC36" s="37"/>
      <c r="AD36" s="37"/>
      <c r="AE36" s="37"/>
      <c r="AF36" s="37"/>
      <c r="AG36" s="37"/>
      <c r="AH36" s="37"/>
      <c r="AI36" s="37"/>
      <c r="AJ36" s="37"/>
      <c r="AK36" s="37"/>
      <c r="AL36" s="37"/>
      <c r="AM36" s="37"/>
      <c r="AN36" s="37"/>
      <c r="AO36" s="37"/>
      <c r="AP36" s="37"/>
    </row>
    <row r="37" spans="1:42" ht="20.25" customHeight="1" x14ac:dyDescent="0.35">
      <c r="A37" s="2"/>
      <c r="B37" s="5"/>
      <c r="C37" s="5"/>
      <c r="D37" s="441"/>
      <c r="E37" s="441"/>
      <c r="F37" s="441"/>
      <c r="G37" s="5"/>
      <c r="M37" s="376">
        <f t="shared" si="1"/>
        <v>28</v>
      </c>
      <c r="N37" s="377">
        <f t="shared" si="2"/>
        <v>1.8181818181818181E-2</v>
      </c>
      <c r="P37" s="371">
        <f t="shared" si="3"/>
        <v>0.77647243456798687</v>
      </c>
      <c r="Q37" s="378">
        <f t="shared" si="0"/>
        <v>3.1058897382719475</v>
      </c>
      <c r="R37" s="378">
        <f t="shared" ref="R37" si="16">AVERAGE(Q37,Q36)</f>
        <v>3.1422533746355841</v>
      </c>
      <c r="T37" s="2"/>
      <c r="U37" s="37"/>
      <c r="V37" s="37"/>
      <c r="W37" s="37"/>
      <c r="X37" s="37"/>
      <c r="Y37" s="37"/>
      <c r="Z37" s="37"/>
      <c r="AA37" s="37"/>
      <c r="AB37" s="37"/>
      <c r="AC37" s="37"/>
      <c r="AD37" s="37"/>
      <c r="AE37" s="37"/>
      <c r="AF37" s="37"/>
      <c r="AG37" s="37"/>
      <c r="AH37" s="37"/>
      <c r="AI37" s="37"/>
      <c r="AJ37" s="37"/>
      <c r="AK37" s="37"/>
      <c r="AL37" s="37"/>
      <c r="AM37" s="37"/>
      <c r="AN37" s="37"/>
      <c r="AO37" s="37"/>
      <c r="AP37" s="37"/>
    </row>
    <row r="38" spans="1:42" ht="20.25" customHeight="1" x14ac:dyDescent="0.35">
      <c r="A38" s="2"/>
      <c r="B38" s="5"/>
      <c r="C38" s="5"/>
      <c r="D38" s="384" t="s">
        <v>205</v>
      </c>
      <c r="E38" s="384"/>
      <c r="F38" s="384"/>
      <c r="G38" s="5"/>
      <c r="M38" s="376">
        <f t="shared" si="1"/>
        <v>29</v>
      </c>
      <c r="N38" s="377">
        <f t="shared" si="2"/>
        <v>1.7543859649122806E-2</v>
      </c>
      <c r="P38" s="371">
        <f t="shared" si="3"/>
        <v>0.79401629421710962</v>
      </c>
      <c r="Q38" s="378">
        <f t="shared" si="0"/>
        <v>3.1760651768684385</v>
      </c>
      <c r="R38" s="379"/>
      <c r="T38" s="2"/>
      <c r="U38" s="37"/>
      <c r="V38" s="37"/>
      <c r="W38" s="37"/>
      <c r="X38" s="37"/>
      <c r="Y38" s="37"/>
      <c r="Z38" s="37"/>
      <c r="AA38" s="37"/>
      <c r="AB38" s="37"/>
      <c r="AC38" s="37"/>
      <c r="AD38" s="37"/>
      <c r="AE38" s="37"/>
      <c r="AF38" s="37"/>
      <c r="AG38" s="37"/>
      <c r="AH38" s="37"/>
      <c r="AI38" s="37"/>
      <c r="AJ38" s="37"/>
      <c r="AK38" s="37"/>
      <c r="AL38" s="37"/>
      <c r="AM38" s="37"/>
      <c r="AN38" s="37"/>
      <c r="AO38" s="37"/>
      <c r="AP38" s="37"/>
    </row>
    <row r="39" spans="1:42" ht="20.25" customHeight="1" x14ac:dyDescent="0.35">
      <c r="A39" s="2"/>
      <c r="B39" s="5"/>
      <c r="C39" s="5"/>
      <c r="D39" s="5"/>
      <c r="E39" s="5"/>
      <c r="F39" s="5"/>
      <c r="G39" s="5"/>
      <c r="M39" s="376">
        <f t="shared" si="1"/>
        <v>30</v>
      </c>
      <c r="N39" s="377">
        <f t="shared" si="2"/>
        <v>1.6949152542372881E-2</v>
      </c>
      <c r="P39" s="371">
        <f t="shared" si="3"/>
        <v>0.77706714167473678</v>
      </c>
      <c r="Q39" s="378">
        <f t="shared" si="0"/>
        <v>3.1082685666989471</v>
      </c>
      <c r="R39" s="378">
        <f t="shared" ref="R39" si="17">AVERAGE(Q39,Q38)</f>
        <v>3.1421668717836928</v>
      </c>
      <c r="T39" s="2"/>
      <c r="U39" s="37"/>
      <c r="V39" s="37"/>
      <c r="W39" s="37"/>
      <c r="X39" s="37"/>
      <c r="Y39" s="37"/>
      <c r="Z39" s="37"/>
      <c r="AA39" s="37"/>
      <c r="AB39" s="37"/>
      <c r="AC39" s="37"/>
      <c r="AD39" s="37"/>
      <c r="AE39" s="37"/>
      <c r="AF39" s="37"/>
      <c r="AG39" s="37"/>
      <c r="AH39" s="37"/>
      <c r="AI39" s="37"/>
      <c r="AJ39" s="37"/>
      <c r="AK39" s="37"/>
      <c r="AL39" s="37"/>
      <c r="AM39" s="37"/>
      <c r="AN39" s="37"/>
      <c r="AO39" s="37"/>
      <c r="AP39" s="37"/>
    </row>
    <row r="40" spans="1:42" ht="20.25" customHeight="1" x14ac:dyDescent="0.35">
      <c r="A40" s="2"/>
      <c r="B40" s="5"/>
      <c r="C40" s="5"/>
      <c r="D40" s="5"/>
      <c r="E40" s="5"/>
      <c r="F40" s="5"/>
      <c r="G40" s="5"/>
      <c r="M40" s="376">
        <f t="shared" si="1"/>
        <v>31</v>
      </c>
      <c r="N40" s="377">
        <f t="shared" si="2"/>
        <v>1.6393442622950821E-2</v>
      </c>
      <c r="P40" s="371">
        <f t="shared" si="3"/>
        <v>0.79346058429768762</v>
      </c>
      <c r="Q40" s="378">
        <f t="shared" si="0"/>
        <v>3.1738423371907505</v>
      </c>
      <c r="R40" s="379"/>
      <c r="T40" s="2"/>
      <c r="U40" s="37"/>
      <c r="V40" s="37"/>
      <c r="W40" s="37"/>
      <c r="X40" s="37"/>
      <c r="Y40" s="37"/>
      <c r="Z40" s="37"/>
      <c r="AA40" s="37"/>
      <c r="AB40" s="37"/>
      <c r="AC40" s="37"/>
      <c r="AD40" s="37"/>
      <c r="AE40" s="37"/>
      <c r="AF40" s="37"/>
      <c r="AG40" s="37"/>
      <c r="AH40" s="37"/>
      <c r="AI40" s="37"/>
      <c r="AJ40" s="37"/>
      <c r="AK40" s="37"/>
      <c r="AL40" s="37"/>
      <c r="AM40" s="37"/>
      <c r="AN40" s="37"/>
      <c r="AO40" s="37"/>
      <c r="AP40" s="37"/>
    </row>
    <row r="41" spans="1:42" ht="20.25" customHeight="1" x14ac:dyDescent="0.35">
      <c r="A41" s="2"/>
      <c r="B41" s="5"/>
      <c r="C41" s="5"/>
      <c r="D41" s="5"/>
      <c r="E41" s="5"/>
      <c r="F41" s="5"/>
      <c r="G41" s="5"/>
      <c r="M41" s="376">
        <f t="shared" si="1"/>
        <v>32</v>
      </c>
      <c r="N41" s="377">
        <f t="shared" si="2"/>
        <v>1.5873015873015872E-2</v>
      </c>
      <c r="P41" s="371">
        <f t="shared" si="3"/>
        <v>0.7775875684246718</v>
      </c>
      <c r="Q41" s="378">
        <f t="shared" si="0"/>
        <v>3.1103502736986872</v>
      </c>
      <c r="R41" s="378">
        <f t="shared" ref="R41" si="18">AVERAGE(Q41,Q40)</f>
        <v>3.1420963054447189</v>
      </c>
      <c r="T41" s="2"/>
    </row>
    <row r="42" spans="1:42" ht="20.25" customHeight="1" x14ac:dyDescent="0.35">
      <c r="A42" s="2"/>
      <c r="B42" s="5"/>
      <c r="C42" s="5"/>
      <c r="D42" s="5"/>
      <c r="E42" s="5"/>
      <c r="F42" s="5"/>
      <c r="G42" s="5"/>
      <c r="M42" s="376">
        <f t="shared" si="1"/>
        <v>33</v>
      </c>
      <c r="N42" s="377">
        <f t="shared" si="2"/>
        <v>1.5384615384615385E-2</v>
      </c>
      <c r="P42" s="371">
        <f t="shared" si="3"/>
        <v>0.79297218380928713</v>
      </c>
      <c r="Q42" s="378">
        <f t="shared" si="0"/>
        <v>3.1718887352371485</v>
      </c>
      <c r="R42" s="379"/>
      <c r="T42" s="2"/>
    </row>
    <row r="43" spans="1:42" ht="20.25" customHeight="1" x14ac:dyDescent="0.35">
      <c r="A43" s="2"/>
      <c r="B43" s="5"/>
      <c r="C43" s="5"/>
      <c r="D43" s="5"/>
      <c r="E43" s="5"/>
      <c r="F43" s="5"/>
      <c r="G43" s="5"/>
      <c r="M43" s="376">
        <f t="shared" si="1"/>
        <v>34</v>
      </c>
      <c r="N43" s="377">
        <f t="shared" si="2"/>
        <v>1.4925373134328358E-2</v>
      </c>
      <c r="P43" s="371">
        <f t="shared" si="3"/>
        <v>0.77804681067495873</v>
      </c>
      <c r="Q43" s="378">
        <f t="shared" si="0"/>
        <v>3.1121872426998349</v>
      </c>
      <c r="R43" s="378">
        <f t="shared" ref="R43" si="19">AVERAGE(Q43,Q42)</f>
        <v>3.1420379889684917</v>
      </c>
      <c r="T43" s="2"/>
    </row>
    <row r="44" spans="1:42" ht="20.25" customHeight="1" x14ac:dyDescent="0.35">
      <c r="A44" s="2"/>
      <c r="B44" s="5"/>
      <c r="C44" s="5"/>
      <c r="D44" s="5"/>
      <c r="E44" s="5"/>
      <c r="F44" s="5"/>
      <c r="G44" s="5"/>
      <c r="M44" s="376">
        <f t="shared" si="1"/>
        <v>35</v>
      </c>
      <c r="N44" s="377">
        <f t="shared" si="2"/>
        <v>1.4492753623188406E-2</v>
      </c>
      <c r="P44" s="371">
        <f t="shared" si="3"/>
        <v>0.79253956429814709</v>
      </c>
      <c r="Q44" s="378">
        <f t="shared" si="0"/>
        <v>3.1701582571925884</v>
      </c>
      <c r="R44" s="379"/>
      <c r="T44" s="2"/>
    </row>
    <row r="45" spans="1:42" ht="20.25" customHeight="1" x14ac:dyDescent="0.35">
      <c r="A45" s="2"/>
      <c r="B45" s="5"/>
      <c r="C45" s="5"/>
      <c r="D45" s="5"/>
      <c r="E45" s="5"/>
      <c r="F45" s="5"/>
      <c r="G45" s="5"/>
      <c r="M45" s="376">
        <f t="shared" si="1"/>
        <v>36</v>
      </c>
      <c r="N45" s="377">
        <f t="shared" si="2"/>
        <v>1.4084507042253521E-2</v>
      </c>
      <c r="P45" s="371">
        <f t="shared" si="3"/>
        <v>0.77845505725589359</v>
      </c>
      <c r="Q45" s="378">
        <f t="shared" si="0"/>
        <v>3.1138202290235744</v>
      </c>
      <c r="R45" s="378">
        <f t="shared" ref="R45" si="20">AVERAGE(Q45,Q44)</f>
        <v>3.1419892431080814</v>
      </c>
      <c r="T45" s="2"/>
    </row>
    <row r="46" spans="1:42" ht="20.25" customHeight="1" x14ac:dyDescent="0.35">
      <c r="M46" s="376">
        <f t="shared" si="1"/>
        <v>37</v>
      </c>
      <c r="N46" s="377">
        <f t="shared" si="2"/>
        <v>1.3698630136986301E-2</v>
      </c>
      <c r="P46" s="371">
        <f t="shared" si="3"/>
        <v>0.79215368739287984</v>
      </c>
      <c r="Q46" s="378">
        <f t="shared" si="0"/>
        <v>3.1686147495715193</v>
      </c>
      <c r="R46" s="379"/>
      <c r="T46" s="2"/>
    </row>
    <row r="47" spans="1:42" ht="20.25" customHeight="1" x14ac:dyDescent="0.35">
      <c r="M47" s="376">
        <f t="shared" si="1"/>
        <v>38</v>
      </c>
      <c r="N47" s="377">
        <f t="shared" si="2"/>
        <v>1.3333333333333334E-2</v>
      </c>
      <c r="P47" s="371">
        <f t="shared" si="3"/>
        <v>0.77882035405954653</v>
      </c>
      <c r="Q47" s="378">
        <f t="shared" si="0"/>
        <v>3.1152814162381861</v>
      </c>
      <c r="R47" s="378">
        <f t="shared" ref="R47" si="21">AVERAGE(Q47,Q46)</f>
        <v>3.1419480829048529</v>
      </c>
      <c r="T47" s="2"/>
    </row>
    <row r="48" spans="1:42" ht="20.25" customHeight="1" x14ac:dyDescent="0.35">
      <c r="M48" s="376">
        <f t="shared" si="1"/>
        <v>39</v>
      </c>
      <c r="N48" s="377">
        <f t="shared" si="2"/>
        <v>1.2987012987012988E-2</v>
      </c>
      <c r="P48" s="371">
        <f t="shared" si="3"/>
        <v>0.79180736704655952</v>
      </c>
      <c r="Q48" s="378">
        <f t="shared" si="0"/>
        <v>3.1672294681862381</v>
      </c>
      <c r="R48" s="379"/>
      <c r="T48" s="2"/>
    </row>
    <row r="49" spans="13:20" ht="20.25" customHeight="1" x14ac:dyDescent="0.35">
      <c r="M49" s="376">
        <f t="shared" si="1"/>
        <v>40</v>
      </c>
      <c r="N49" s="377">
        <f t="shared" si="2"/>
        <v>1.2658227848101266E-2</v>
      </c>
      <c r="P49" s="371">
        <f t="shared" si="3"/>
        <v>0.7791491391984583</v>
      </c>
      <c r="Q49" s="378">
        <f t="shared" si="0"/>
        <v>3.1165965567938332</v>
      </c>
      <c r="R49" s="378">
        <f t="shared" ref="R49" si="22">AVERAGE(Q49,Q48)</f>
        <v>3.1419130124900354</v>
      </c>
      <c r="T49" s="2"/>
    </row>
    <row r="50" spans="13:20" ht="20.25" customHeight="1" x14ac:dyDescent="0.35">
      <c r="M50" s="376">
        <f t="shared" si="1"/>
        <v>41</v>
      </c>
      <c r="N50" s="377">
        <f t="shared" si="2"/>
        <v>1.2345679012345678E-2</v>
      </c>
      <c r="P50" s="371">
        <f t="shared" si="3"/>
        <v>0.79149481821080392</v>
      </c>
      <c r="Q50" s="378">
        <f t="shared" si="0"/>
        <v>3.1659792728432157</v>
      </c>
      <c r="R50" s="379"/>
      <c r="T50" s="2"/>
    </row>
    <row r="51" spans="13:20" ht="20.25" customHeight="1" x14ac:dyDescent="0.35">
      <c r="M51" s="376">
        <f t="shared" si="1"/>
        <v>42</v>
      </c>
      <c r="N51" s="377">
        <f t="shared" si="2"/>
        <v>1.2048192771084338E-2</v>
      </c>
      <c r="P51" s="371">
        <f t="shared" si="3"/>
        <v>0.77944662543971954</v>
      </c>
      <c r="Q51" s="378">
        <f t="shared" si="0"/>
        <v>3.1177865017588782</v>
      </c>
      <c r="R51" s="378">
        <f t="shared" ref="R51" si="23">AVERAGE(Q51,Q50)</f>
        <v>3.1418828873010467</v>
      </c>
    </row>
    <row r="52" spans="13:20" ht="20.25" customHeight="1" x14ac:dyDescent="0.35">
      <c r="M52" s="376">
        <f t="shared" si="1"/>
        <v>43</v>
      </c>
      <c r="N52" s="377">
        <f t="shared" si="2"/>
        <v>1.1764705882352941E-2</v>
      </c>
      <c r="P52" s="371">
        <f t="shared" si="3"/>
        <v>0.79121133132207244</v>
      </c>
      <c r="Q52" s="378">
        <f t="shared" si="0"/>
        <v>3.1648453252882898</v>
      </c>
      <c r="R52" s="379"/>
    </row>
    <row r="53" spans="13:20" ht="20.25" customHeight="1" x14ac:dyDescent="0.35">
      <c r="M53" s="376">
        <f t="shared" si="1"/>
        <v>44</v>
      </c>
      <c r="N53" s="377">
        <f t="shared" si="2"/>
        <v>1.1494252873563218E-2</v>
      </c>
      <c r="P53" s="371">
        <f t="shared" si="3"/>
        <v>0.77971707844850924</v>
      </c>
      <c r="Q53" s="378">
        <f t="shared" si="0"/>
        <v>3.118868313794037</v>
      </c>
      <c r="R53" s="378">
        <f t="shared" ref="R53" si="24">AVERAGE(Q53,Q52)</f>
        <v>3.1418568195411636</v>
      </c>
    </row>
    <row r="54" spans="13:20" ht="20.25" customHeight="1" x14ac:dyDescent="0.35">
      <c r="M54" s="376">
        <f t="shared" si="1"/>
        <v>45</v>
      </c>
      <c r="N54" s="377">
        <f t="shared" si="2"/>
        <v>1.1235955056179775E-2</v>
      </c>
      <c r="P54" s="371">
        <f t="shared" si="3"/>
        <v>0.79095303350468904</v>
      </c>
      <c r="Q54" s="378">
        <f t="shared" si="0"/>
        <v>3.1638121340187562</v>
      </c>
      <c r="R54" s="379"/>
    </row>
    <row r="55" spans="13:20" ht="20.25" customHeight="1" x14ac:dyDescent="0.35">
      <c r="M55" s="376">
        <f t="shared" si="1"/>
        <v>46</v>
      </c>
      <c r="N55" s="377">
        <f t="shared" si="2"/>
        <v>1.098901098901099E-2</v>
      </c>
      <c r="P55" s="371">
        <f t="shared" si="3"/>
        <v>0.77996402251567809</v>
      </c>
      <c r="Q55" s="378">
        <f t="shared" si="0"/>
        <v>3.1198560900627124</v>
      </c>
      <c r="R55" s="378">
        <f t="shared" ref="R55" si="25">AVERAGE(Q55,Q54)</f>
        <v>3.1418341120407343</v>
      </c>
    </row>
    <row r="56" spans="13:20" ht="20.25" customHeight="1" x14ac:dyDescent="0.35">
      <c r="M56" s="376">
        <f t="shared" si="1"/>
        <v>47</v>
      </c>
      <c r="N56" s="377">
        <f t="shared" si="2"/>
        <v>1.0752688172043012E-2</v>
      </c>
      <c r="P56" s="371">
        <f t="shared" si="3"/>
        <v>0.79071671068772109</v>
      </c>
      <c r="Q56" s="378">
        <f t="shared" si="0"/>
        <v>3.1628668427508844</v>
      </c>
      <c r="R56" s="379"/>
    </row>
    <row r="57" spans="13:20" ht="20.25" customHeight="1" x14ac:dyDescent="0.35">
      <c r="M57" s="376">
        <f t="shared" si="1"/>
        <v>48</v>
      </c>
      <c r="N57" s="377">
        <f t="shared" si="2"/>
        <v>1.0526315789473684E-2</v>
      </c>
      <c r="P57" s="371">
        <f t="shared" si="3"/>
        <v>0.78019039489824737</v>
      </c>
      <c r="Q57" s="378">
        <f t="shared" si="0"/>
        <v>3.1207615795929895</v>
      </c>
      <c r="R57" s="378">
        <f t="shared" ref="R57" si="26">AVERAGE(Q57,Q56)</f>
        <v>3.1418142111719369</v>
      </c>
    </row>
    <row r="58" spans="13:20" ht="20.25" customHeight="1" x14ac:dyDescent="0.35">
      <c r="M58" s="376">
        <f t="shared" si="1"/>
        <v>49</v>
      </c>
      <c r="N58" s="377">
        <f t="shared" si="2"/>
        <v>1.0309278350515464E-2</v>
      </c>
      <c r="P58" s="371">
        <f t="shared" si="3"/>
        <v>0.7904996732487628</v>
      </c>
      <c r="Q58" s="378">
        <f t="shared" si="0"/>
        <v>3.1619986929950512</v>
      </c>
      <c r="R58" s="379"/>
    </row>
    <row r="59" spans="13:20" ht="20.25" customHeight="1" x14ac:dyDescent="0.35">
      <c r="M59" s="376">
        <f t="shared" si="1"/>
        <v>50</v>
      </c>
      <c r="N59" s="377">
        <f t="shared" si="2"/>
        <v>1.0101010101010102E-2</v>
      </c>
      <c r="P59" s="371">
        <f t="shared" si="3"/>
        <v>0.78039866314775275</v>
      </c>
      <c r="Q59" s="378">
        <f t="shared" si="0"/>
        <v>3.121594652591011</v>
      </c>
      <c r="R59" s="378">
        <f t="shared" ref="R59" si="27">AVERAGE(Q59,Q58)</f>
        <v>3.1417966727930313</v>
      </c>
    </row>
    <row r="60" spans="13:20" ht="20.25" customHeight="1" x14ac:dyDescent="0.35">
      <c r="M60" s="376">
        <f t="shared" si="1"/>
        <v>51</v>
      </c>
      <c r="N60" s="377">
        <f t="shared" si="2"/>
        <v>9.9009900990099011E-3</v>
      </c>
      <c r="P60" s="371">
        <f t="shared" si="3"/>
        <v>0.79029965324676266</v>
      </c>
      <c r="Q60" s="378">
        <f t="shared" si="0"/>
        <v>3.1611986129870506</v>
      </c>
      <c r="R60" s="379"/>
    </row>
    <row r="61" spans="13:20" ht="20.25" customHeight="1" x14ac:dyDescent="0.35">
      <c r="M61" s="376">
        <f t="shared" si="1"/>
        <v>52</v>
      </c>
      <c r="N61" s="377">
        <f t="shared" si="2"/>
        <v>9.7087378640776691E-3</v>
      </c>
      <c r="P61" s="371">
        <f t="shared" si="3"/>
        <v>0.78059091538268499</v>
      </c>
      <c r="Q61" s="378">
        <f t="shared" si="0"/>
        <v>3.12236366153074</v>
      </c>
      <c r="R61" s="378">
        <f t="shared" ref="R61" si="28">AVERAGE(Q61,Q60)</f>
        <v>3.1417811372588953</v>
      </c>
    </row>
    <row r="62" spans="13:20" ht="20.25" customHeight="1" x14ac:dyDescent="0.35">
      <c r="M62" s="376">
        <f t="shared" si="1"/>
        <v>53</v>
      </c>
      <c r="N62" s="377">
        <f t="shared" si="2"/>
        <v>9.5238095238095247E-3</v>
      </c>
      <c r="P62" s="371">
        <f t="shared" si="3"/>
        <v>0.79011472490649448</v>
      </c>
      <c r="Q62" s="378">
        <f t="shared" si="0"/>
        <v>3.1604588996259779</v>
      </c>
      <c r="R62" s="379"/>
    </row>
    <row r="63" spans="13:20" ht="20.25" customHeight="1" x14ac:dyDescent="0.35">
      <c r="M63" s="376">
        <f t="shared" si="1"/>
        <v>54</v>
      </c>
      <c r="N63" s="377">
        <f t="shared" si="2"/>
        <v>9.3457943925233638E-3</v>
      </c>
      <c r="P63" s="371">
        <f t="shared" si="3"/>
        <v>0.78076893051397112</v>
      </c>
      <c r="Q63" s="378">
        <f t="shared" si="0"/>
        <v>3.1230757220558845</v>
      </c>
      <c r="R63" s="378">
        <f t="shared" ref="R63" si="29">AVERAGE(Q63,Q62)</f>
        <v>3.1417673108409314</v>
      </c>
    </row>
    <row r="64" spans="13:20" ht="20.25" customHeight="1" x14ac:dyDescent="0.35">
      <c r="M64" s="376">
        <f t="shared" si="1"/>
        <v>55</v>
      </c>
      <c r="N64" s="377">
        <f t="shared" si="2"/>
        <v>9.1743119266055051E-3</v>
      </c>
      <c r="P64" s="371">
        <f t="shared" si="3"/>
        <v>0.78994324244057657</v>
      </c>
      <c r="Q64" s="378">
        <f t="shared" si="0"/>
        <v>3.1597729697623063</v>
      </c>
      <c r="R64" s="379"/>
    </row>
    <row r="65" spans="13:18" ht="20.25" customHeight="1" x14ac:dyDescent="0.35">
      <c r="M65" s="376">
        <f t="shared" si="1"/>
        <v>56</v>
      </c>
      <c r="N65" s="377">
        <f t="shared" si="2"/>
        <v>9.0090090090090089E-3</v>
      </c>
      <c r="P65" s="371">
        <f t="shared" si="3"/>
        <v>0.78093423343156754</v>
      </c>
      <c r="Q65" s="378">
        <f t="shared" si="0"/>
        <v>3.1237369337262701</v>
      </c>
      <c r="R65" s="378">
        <f t="shared" ref="R65" si="30">AVERAGE(Q65,Q64)</f>
        <v>3.1417549517442884</v>
      </c>
    </row>
    <row r="66" spans="13:18" ht="20.25" customHeight="1" x14ac:dyDescent="0.35">
      <c r="M66" s="376">
        <f t="shared" si="1"/>
        <v>57</v>
      </c>
      <c r="N66" s="377">
        <f t="shared" si="2"/>
        <v>8.8495575221238937E-3</v>
      </c>
      <c r="P66" s="371">
        <f t="shared" si="3"/>
        <v>0.78978379095369144</v>
      </c>
      <c r="Q66" s="378">
        <f t="shared" si="0"/>
        <v>3.1591351638147658</v>
      </c>
      <c r="R66" s="379"/>
    </row>
    <row r="67" spans="13:18" ht="20.25" customHeight="1" x14ac:dyDescent="0.35">
      <c r="M67" s="376">
        <f t="shared" si="1"/>
        <v>58</v>
      </c>
      <c r="N67" s="377">
        <f t="shared" si="2"/>
        <v>8.6956521739130436E-3</v>
      </c>
      <c r="P67" s="371">
        <f t="shared" si="3"/>
        <v>0.78108813877977845</v>
      </c>
      <c r="Q67" s="378">
        <f t="shared" si="0"/>
        <v>3.1243525551191138</v>
      </c>
      <c r="R67" s="378">
        <f t="shared" ref="R67" si="31">AVERAGE(Q67,Q66)</f>
        <v>3.1417438594669398</v>
      </c>
    </row>
    <row r="68" spans="13:18" ht="20.25" customHeight="1" x14ac:dyDescent="0.35">
      <c r="M68" s="376">
        <f t="shared" si="1"/>
        <v>59</v>
      </c>
      <c r="N68" s="377">
        <f t="shared" si="2"/>
        <v>8.5470085470085479E-3</v>
      </c>
      <c r="P68" s="371">
        <f t="shared" si="3"/>
        <v>0.78963514732678697</v>
      </c>
      <c r="Q68" s="378">
        <f t="shared" si="0"/>
        <v>3.1585405893071479</v>
      </c>
      <c r="R68" s="379"/>
    </row>
    <row r="69" spans="13:18" ht="20.25" customHeight="1" x14ac:dyDescent="0.35">
      <c r="M69" s="376">
        <f t="shared" si="1"/>
        <v>60</v>
      </c>
      <c r="N69" s="377">
        <f t="shared" si="2"/>
        <v>8.4033613445378148E-3</v>
      </c>
      <c r="P69" s="371">
        <f t="shared" si="3"/>
        <v>0.78123178598224918</v>
      </c>
      <c r="Q69" s="378">
        <f t="shared" si="0"/>
        <v>3.1249271439289967</v>
      </c>
      <c r="R69" s="378">
        <f t="shared" ref="R69" si="32">AVERAGE(Q69,Q68)</f>
        <v>3.1417338666180723</v>
      </c>
    </row>
    <row r="70" spans="13:18" ht="20.25" customHeight="1" x14ac:dyDescent="0.35">
      <c r="M70" s="376">
        <f t="shared" si="1"/>
        <v>61</v>
      </c>
      <c r="N70" s="377">
        <f t="shared" si="2"/>
        <v>8.2644628099173556E-3</v>
      </c>
      <c r="P70" s="371">
        <f t="shared" si="3"/>
        <v>0.78949624879216651</v>
      </c>
      <c r="Q70" s="378">
        <f t="shared" si="0"/>
        <v>3.157984995168666</v>
      </c>
      <c r="R70" s="379"/>
    </row>
    <row r="71" spans="13:18" ht="20.25" customHeight="1" x14ac:dyDescent="0.35">
      <c r="M71" s="376">
        <f t="shared" si="1"/>
        <v>62</v>
      </c>
      <c r="N71" s="377">
        <f t="shared" si="2"/>
        <v>8.130081300813009E-3</v>
      </c>
      <c r="P71" s="371">
        <f t="shared" si="3"/>
        <v>0.78136616749135346</v>
      </c>
      <c r="Q71" s="378">
        <f t="shared" si="0"/>
        <v>3.1254646699654138</v>
      </c>
      <c r="R71" s="378">
        <f t="shared" ref="R71" si="33">AVERAGE(Q71,Q70)</f>
        <v>3.1417248325670402</v>
      </c>
    </row>
    <row r="72" spans="13:18" ht="20.25" customHeight="1" x14ac:dyDescent="0.35">
      <c r="M72" s="376">
        <f t="shared" si="1"/>
        <v>63</v>
      </c>
      <c r="N72" s="377">
        <f t="shared" si="2"/>
        <v>8.0000000000000002E-3</v>
      </c>
      <c r="P72" s="371">
        <f t="shared" si="3"/>
        <v>0.78936616749135347</v>
      </c>
      <c r="Q72" s="378">
        <f t="shared" si="0"/>
        <v>3.1574646699654139</v>
      </c>
      <c r="R72" s="379"/>
    </row>
    <row r="73" spans="13:18" ht="20.25" customHeight="1" x14ac:dyDescent="0.35">
      <c r="M73" s="376">
        <f t="shared" si="1"/>
        <v>64</v>
      </c>
      <c r="N73" s="377">
        <f t="shared" si="2"/>
        <v>7.874015748031496E-3</v>
      </c>
      <c r="P73" s="371">
        <f t="shared" si="3"/>
        <v>0.78149215174332198</v>
      </c>
      <c r="Q73" s="378">
        <f t="shared" si="0"/>
        <v>3.1259686069732879</v>
      </c>
      <c r="R73" s="378">
        <f t="shared" ref="R73" si="34">AVERAGE(Q73,Q72)</f>
        <v>3.1417166384693509</v>
      </c>
    </row>
    <row r="74" spans="13:18" ht="20.25" customHeight="1" x14ac:dyDescent="0.35">
      <c r="M74" s="376">
        <f t="shared" si="1"/>
        <v>65</v>
      </c>
      <c r="N74" s="377">
        <f t="shared" si="2"/>
        <v>7.7519379844961239E-3</v>
      </c>
      <c r="P74" s="371">
        <f t="shared" si="3"/>
        <v>0.78924408972781812</v>
      </c>
      <c r="Q74" s="378">
        <f t="shared" ref="Q74:Q137" si="35">P74*4</f>
        <v>3.1569763589112725</v>
      </c>
      <c r="R74" s="379"/>
    </row>
    <row r="75" spans="13:18" ht="20.25" customHeight="1" x14ac:dyDescent="0.35">
      <c r="M75" s="376">
        <f t="shared" ref="M75:M138" si="36">M74+K$11</f>
        <v>66</v>
      </c>
      <c r="N75" s="377">
        <f t="shared" si="2"/>
        <v>7.6335877862595417E-3</v>
      </c>
      <c r="P75" s="371">
        <f t="shared" si="3"/>
        <v>0.78161050194155857</v>
      </c>
      <c r="Q75" s="378">
        <f t="shared" si="35"/>
        <v>3.1264420077662343</v>
      </c>
      <c r="R75" s="378">
        <f t="shared" ref="R75" si="37">AVERAGE(Q75,Q74)</f>
        <v>3.1417091833387536</v>
      </c>
    </row>
    <row r="76" spans="13:18" ht="20.25" customHeight="1" x14ac:dyDescent="0.35">
      <c r="M76" s="376">
        <f t="shared" si="36"/>
        <v>67</v>
      </c>
      <c r="N76" s="377">
        <f t="shared" ref="N76:N139" si="38">K$9/(2*M76-1)</f>
        <v>7.5187969924812026E-3</v>
      </c>
      <c r="P76" s="371">
        <f t="shared" ref="P76:P139" si="39">(-1)^(M75)*N76+P75</f>
        <v>0.78912929893403971</v>
      </c>
      <c r="Q76" s="378">
        <f t="shared" si="35"/>
        <v>3.1565171957361589</v>
      </c>
      <c r="R76" s="379"/>
    </row>
    <row r="77" spans="13:18" ht="20.25" customHeight="1" x14ac:dyDescent="0.35">
      <c r="M77" s="376">
        <f t="shared" si="36"/>
        <v>68</v>
      </c>
      <c r="N77" s="377">
        <f t="shared" si="38"/>
        <v>7.4074074074074077E-3</v>
      </c>
      <c r="P77" s="371">
        <f t="shared" si="39"/>
        <v>0.7817218915266323</v>
      </c>
      <c r="Q77" s="378">
        <f t="shared" si="35"/>
        <v>3.1268875661065292</v>
      </c>
      <c r="R77" s="378">
        <f t="shared" ref="R77" si="40">AVERAGE(Q77,Q76)</f>
        <v>3.1417023809213438</v>
      </c>
    </row>
    <row r="78" spans="13:18" ht="20.25" customHeight="1" x14ac:dyDescent="0.35">
      <c r="M78" s="376">
        <f t="shared" si="36"/>
        <v>69</v>
      </c>
      <c r="N78" s="377">
        <f t="shared" si="38"/>
        <v>7.2992700729927005E-3</v>
      </c>
      <c r="P78" s="371">
        <f t="shared" si="39"/>
        <v>0.78902116159962499</v>
      </c>
      <c r="Q78" s="378">
        <f t="shared" si="35"/>
        <v>3.1560846463984999</v>
      </c>
      <c r="R78" s="379"/>
    </row>
    <row r="79" spans="13:18" ht="20.25" customHeight="1" x14ac:dyDescent="0.35">
      <c r="M79" s="376">
        <f t="shared" si="36"/>
        <v>70</v>
      </c>
      <c r="N79" s="377">
        <f t="shared" si="38"/>
        <v>7.1942446043165471E-3</v>
      </c>
      <c r="P79" s="371">
        <f t="shared" si="39"/>
        <v>0.78182691699530849</v>
      </c>
      <c r="Q79" s="378">
        <f t="shared" si="35"/>
        <v>3.1273076679812339</v>
      </c>
      <c r="R79" s="378">
        <f t="shared" ref="R79" si="41">AVERAGE(Q79,Q78)</f>
        <v>3.1416961571898669</v>
      </c>
    </row>
    <row r="80" spans="13:18" ht="20.25" customHeight="1" x14ac:dyDescent="0.35">
      <c r="M80" s="376">
        <f t="shared" si="36"/>
        <v>71</v>
      </c>
      <c r="N80" s="377">
        <f t="shared" si="38"/>
        <v>7.0921985815602835E-3</v>
      </c>
      <c r="P80" s="371">
        <f t="shared" si="39"/>
        <v>0.78891911557686878</v>
      </c>
      <c r="Q80" s="378">
        <f t="shared" si="35"/>
        <v>3.1556764623074751</v>
      </c>
      <c r="R80" s="379"/>
    </row>
    <row r="81" spans="13:18" ht="20.25" customHeight="1" x14ac:dyDescent="0.35">
      <c r="M81" s="376">
        <f t="shared" si="36"/>
        <v>72</v>
      </c>
      <c r="N81" s="377">
        <f t="shared" si="38"/>
        <v>6.993006993006993E-3</v>
      </c>
      <c r="P81" s="371">
        <f t="shared" si="39"/>
        <v>0.7819261085838618</v>
      </c>
      <c r="Q81" s="378">
        <f t="shared" si="35"/>
        <v>3.1277044343354472</v>
      </c>
      <c r="R81" s="378">
        <f t="shared" ref="R81" si="42">AVERAGE(Q81,Q80)</f>
        <v>3.1416904483214614</v>
      </c>
    </row>
    <row r="82" spans="13:18" ht="20.25" customHeight="1" x14ac:dyDescent="0.35">
      <c r="M82" s="376">
        <f t="shared" si="36"/>
        <v>73</v>
      </c>
      <c r="N82" s="377">
        <f t="shared" si="38"/>
        <v>6.8965517241379309E-3</v>
      </c>
      <c r="P82" s="371">
        <f t="shared" si="39"/>
        <v>0.78882266030799975</v>
      </c>
      <c r="Q82" s="378">
        <f t="shared" si="35"/>
        <v>3.155290641231999</v>
      </c>
      <c r="R82" s="379"/>
    </row>
    <row r="83" spans="13:18" ht="20.25" customHeight="1" x14ac:dyDescent="0.35">
      <c r="M83" s="376">
        <f t="shared" si="36"/>
        <v>74</v>
      </c>
      <c r="N83" s="377">
        <f t="shared" si="38"/>
        <v>6.8027210884353739E-3</v>
      </c>
      <c r="P83" s="371">
        <f t="shared" si="39"/>
        <v>0.78201993921956436</v>
      </c>
      <c r="Q83" s="378">
        <f t="shared" si="35"/>
        <v>3.1280797568782575</v>
      </c>
      <c r="R83" s="378">
        <f t="shared" ref="R83" si="43">AVERAGE(Q83,Q82)</f>
        <v>3.1416851990551282</v>
      </c>
    </row>
    <row r="84" spans="13:18" ht="20.25" customHeight="1" x14ac:dyDescent="0.35">
      <c r="M84" s="376">
        <f t="shared" si="36"/>
        <v>75</v>
      </c>
      <c r="N84" s="377">
        <f t="shared" si="38"/>
        <v>6.7114093959731542E-3</v>
      </c>
      <c r="P84" s="371">
        <f t="shared" si="39"/>
        <v>0.78873134861553751</v>
      </c>
      <c r="Q84" s="378">
        <f t="shared" si="35"/>
        <v>3.15492539446215</v>
      </c>
      <c r="R84" s="379"/>
    </row>
    <row r="85" spans="13:18" ht="20.25" customHeight="1" x14ac:dyDescent="0.35">
      <c r="M85" s="376">
        <f t="shared" si="36"/>
        <v>76</v>
      </c>
      <c r="N85" s="377">
        <f t="shared" si="38"/>
        <v>6.6225165562913907E-3</v>
      </c>
      <c r="P85" s="371">
        <f t="shared" si="39"/>
        <v>0.78210883205924608</v>
      </c>
      <c r="Q85" s="378">
        <f t="shared" si="35"/>
        <v>3.1284353282369843</v>
      </c>
      <c r="R85" s="378">
        <f t="shared" ref="R85" si="44">AVERAGE(Q85,Q84)</f>
        <v>3.1416803613495672</v>
      </c>
    </row>
    <row r="86" spans="13:18" ht="20.25" customHeight="1" x14ac:dyDescent="0.35">
      <c r="M86" s="376">
        <f t="shared" si="36"/>
        <v>77</v>
      </c>
      <c r="N86" s="377">
        <f t="shared" si="38"/>
        <v>6.5359477124183009E-3</v>
      </c>
      <c r="P86" s="371">
        <f t="shared" si="39"/>
        <v>0.78864477977166436</v>
      </c>
      <c r="Q86" s="378">
        <f t="shared" si="35"/>
        <v>3.1545791190866574</v>
      </c>
      <c r="R86" s="379"/>
    </row>
    <row r="87" spans="13:18" ht="20.25" customHeight="1" x14ac:dyDescent="0.35">
      <c r="M87" s="376">
        <f t="shared" si="36"/>
        <v>78</v>
      </c>
      <c r="N87" s="377">
        <f t="shared" si="38"/>
        <v>6.4516129032258064E-3</v>
      </c>
      <c r="P87" s="371">
        <f t="shared" si="39"/>
        <v>0.78219316686843854</v>
      </c>
      <c r="Q87" s="378">
        <f t="shared" si="35"/>
        <v>3.1287726674737542</v>
      </c>
      <c r="R87" s="378">
        <f t="shared" ref="R87" si="45">AVERAGE(Q87,Q86)</f>
        <v>3.1416758932802056</v>
      </c>
    </row>
    <row r="88" spans="13:18" ht="20.25" customHeight="1" x14ac:dyDescent="0.35">
      <c r="M88" s="376">
        <f t="shared" si="36"/>
        <v>79</v>
      </c>
      <c r="N88" s="377">
        <f t="shared" si="38"/>
        <v>6.369426751592357E-3</v>
      </c>
      <c r="P88" s="371">
        <f t="shared" si="39"/>
        <v>0.78856259362003089</v>
      </c>
      <c r="Q88" s="378">
        <f t="shared" si="35"/>
        <v>3.1542503744801236</v>
      </c>
      <c r="R88" s="379"/>
    </row>
    <row r="89" spans="13:18" ht="20.25" customHeight="1" x14ac:dyDescent="0.35">
      <c r="M89" s="376">
        <f t="shared" si="36"/>
        <v>80</v>
      </c>
      <c r="N89" s="377">
        <f t="shared" si="38"/>
        <v>6.2893081761006293E-3</v>
      </c>
      <c r="P89" s="371">
        <f t="shared" si="39"/>
        <v>0.78227328544393027</v>
      </c>
      <c r="Q89" s="378">
        <f t="shared" si="35"/>
        <v>3.1290931417757211</v>
      </c>
      <c r="R89" s="378">
        <f t="shared" ref="R89" si="46">AVERAGE(Q89,Q88)</f>
        <v>3.1416717581279223</v>
      </c>
    </row>
    <row r="90" spans="13:18" ht="20.25" customHeight="1" x14ac:dyDescent="0.35">
      <c r="M90" s="376">
        <f t="shared" si="36"/>
        <v>81</v>
      </c>
      <c r="N90" s="377">
        <f t="shared" si="38"/>
        <v>6.2111801242236021E-3</v>
      </c>
      <c r="P90" s="371">
        <f t="shared" si="39"/>
        <v>0.78848446556815388</v>
      </c>
      <c r="Q90" s="378">
        <f t="shared" si="35"/>
        <v>3.1539378622726155</v>
      </c>
      <c r="R90" s="379"/>
    </row>
    <row r="91" spans="13:18" ht="20.25" customHeight="1" x14ac:dyDescent="0.35">
      <c r="M91" s="376">
        <f t="shared" si="36"/>
        <v>82</v>
      </c>
      <c r="N91" s="377">
        <f t="shared" si="38"/>
        <v>6.1349693251533744E-3</v>
      </c>
      <c r="P91" s="371">
        <f t="shared" si="39"/>
        <v>0.78234949624300054</v>
      </c>
      <c r="Q91" s="378">
        <f t="shared" si="35"/>
        <v>3.1293979849720022</v>
      </c>
      <c r="R91" s="378">
        <f t="shared" ref="R91" si="47">AVERAGE(Q91,Q90)</f>
        <v>3.1416679236223088</v>
      </c>
    </row>
    <row r="92" spans="13:18" ht="20.25" customHeight="1" x14ac:dyDescent="0.35">
      <c r="M92" s="376">
        <f t="shared" si="36"/>
        <v>83</v>
      </c>
      <c r="N92" s="377">
        <f t="shared" si="38"/>
        <v>6.0606060606060606E-3</v>
      </c>
      <c r="P92" s="371">
        <f t="shared" si="39"/>
        <v>0.78841010230360664</v>
      </c>
      <c r="Q92" s="378">
        <f t="shared" si="35"/>
        <v>3.1536404092144266</v>
      </c>
      <c r="R92" s="379"/>
    </row>
    <row r="93" spans="13:18" ht="20.25" customHeight="1" x14ac:dyDescent="0.35">
      <c r="M93" s="376">
        <f t="shared" si="36"/>
        <v>84</v>
      </c>
      <c r="N93" s="377">
        <f t="shared" si="38"/>
        <v>5.9880239520958087E-3</v>
      </c>
      <c r="P93" s="371">
        <f t="shared" si="39"/>
        <v>0.78242207835151079</v>
      </c>
      <c r="Q93" s="378">
        <f t="shared" si="35"/>
        <v>3.1296883134060431</v>
      </c>
      <c r="R93" s="378">
        <f t="shared" ref="R93" si="48">AVERAGE(Q93,Q92)</f>
        <v>3.1416643613102346</v>
      </c>
    </row>
    <row r="94" spans="13:18" ht="20.25" customHeight="1" x14ac:dyDescent="0.35">
      <c r="M94" s="376">
        <f t="shared" si="36"/>
        <v>85</v>
      </c>
      <c r="N94" s="377">
        <f t="shared" si="38"/>
        <v>5.9171597633136093E-3</v>
      </c>
      <c r="P94" s="371">
        <f t="shared" si="39"/>
        <v>0.78833923811482443</v>
      </c>
      <c r="Q94" s="378">
        <f t="shared" si="35"/>
        <v>3.1533569524592977</v>
      </c>
      <c r="R94" s="379"/>
    </row>
    <row r="95" spans="13:18" ht="20.25" customHeight="1" x14ac:dyDescent="0.35">
      <c r="M95" s="376">
        <f t="shared" si="36"/>
        <v>86</v>
      </c>
      <c r="N95" s="377">
        <f t="shared" si="38"/>
        <v>5.8479532163742687E-3</v>
      </c>
      <c r="P95" s="371">
        <f t="shared" si="39"/>
        <v>0.78249128489845021</v>
      </c>
      <c r="Q95" s="378">
        <f t="shared" si="35"/>
        <v>3.1299651395938008</v>
      </c>
      <c r="R95" s="378">
        <f t="shared" ref="R95" si="49">AVERAGE(Q95,Q94)</f>
        <v>3.1416610460265493</v>
      </c>
    </row>
    <row r="96" spans="13:18" ht="20.25" customHeight="1" x14ac:dyDescent="0.35">
      <c r="M96" s="376">
        <f t="shared" si="36"/>
        <v>87</v>
      </c>
      <c r="N96" s="377">
        <f t="shared" si="38"/>
        <v>5.7803468208092483E-3</v>
      </c>
      <c r="P96" s="371">
        <f t="shared" si="39"/>
        <v>0.78827163171925951</v>
      </c>
      <c r="Q96" s="378">
        <f t="shared" si="35"/>
        <v>3.1530865268770381</v>
      </c>
      <c r="R96" s="379"/>
    </row>
    <row r="97" spans="13:18" ht="20.25" customHeight="1" x14ac:dyDescent="0.35">
      <c r="M97" s="376">
        <f t="shared" si="36"/>
        <v>88</v>
      </c>
      <c r="N97" s="377">
        <f t="shared" si="38"/>
        <v>5.7142857142857143E-3</v>
      </c>
      <c r="P97" s="371">
        <f t="shared" si="39"/>
        <v>0.78255734600497384</v>
      </c>
      <c r="Q97" s="378">
        <f t="shared" si="35"/>
        <v>3.1302293840198954</v>
      </c>
      <c r="R97" s="378">
        <f t="shared" ref="R97" si="50">AVERAGE(Q97,Q96)</f>
        <v>3.1416579554484665</v>
      </c>
    </row>
    <row r="98" spans="13:18" ht="20.25" customHeight="1" x14ac:dyDescent="0.35">
      <c r="M98" s="376">
        <f t="shared" si="36"/>
        <v>89</v>
      </c>
      <c r="N98" s="377">
        <f t="shared" si="38"/>
        <v>5.6497175141242938E-3</v>
      </c>
      <c r="P98" s="371">
        <f t="shared" si="39"/>
        <v>0.78820706351909808</v>
      </c>
      <c r="Q98" s="378">
        <f t="shared" si="35"/>
        <v>3.1528282540763923</v>
      </c>
      <c r="R98" s="379"/>
    </row>
    <row r="99" spans="13:18" ht="20.25" customHeight="1" x14ac:dyDescent="0.35">
      <c r="M99" s="376">
        <f t="shared" si="36"/>
        <v>90</v>
      </c>
      <c r="N99" s="377">
        <f t="shared" si="38"/>
        <v>5.5865921787709499E-3</v>
      </c>
      <c r="P99" s="371">
        <f t="shared" si="39"/>
        <v>0.78262047134032708</v>
      </c>
      <c r="Q99" s="378">
        <f t="shared" si="35"/>
        <v>3.1304818853613083</v>
      </c>
      <c r="R99" s="378">
        <f t="shared" ref="R99" si="51">AVERAGE(Q99,Q98)</f>
        <v>3.1416550697188503</v>
      </c>
    </row>
    <row r="100" spans="13:18" ht="20.25" customHeight="1" x14ac:dyDescent="0.35">
      <c r="M100" s="376">
        <f t="shared" si="36"/>
        <v>91</v>
      </c>
      <c r="N100" s="377">
        <f t="shared" si="38"/>
        <v>5.5248618784530384E-3</v>
      </c>
      <c r="P100" s="371">
        <f t="shared" si="39"/>
        <v>0.78814533321878011</v>
      </c>
      <c r="Q100" s="378">
        <f t="shared" si="35"/>
        <v>3.1525813328751204</v>
      </c>
      <c r="R100" s="379"/>
    </row>
    <row r="101" spans="13:18" ht="20.25" customHeight="1" x14ac:dyDescent="0.35">
      <c r="M101" s="376">
        <f t="shared" si="36"/>
        <v>92</v>
      </c>
      <c r="N101" s="377">
        <f t="shared" si="38"/>
        <v>5.4644808743169399E-3</v>
      </c>
      <c r="P101" s="371">
        <f t="shared" si="39"/>
        <v>0.78268085234446316</v>
      </c>
      <c r="Q101" s="378">
        <f t="shared" si="35"/>
        <v>3.1307234093778527</v>
      </c>
      <c r="R101" s="378">
        <f t="shared" ref="R101" si="52">AVERAGE(Q101,Q100)</f>
        <v>3.1416523711264865</v>
      </c>
    </row>
    <row r="102" spans="13:18" ht="20.25" customHeight="1" x14ac:dyDescent="0.35">
      <c r="M102" s="376">
        <f t="shared" si="36"/>
        <v>93</v>
      </c>
      <c r="N102" s="377">
        <f t="shared" si="38"/>
        <v>5.4054054054054057E-3</v>
      </c>
      <c r="P102" s="371">
        <f t="shared" si="39"/>
        <v>0.78808625774986862</v>
      </c>
      <c r="Q102" s="378">
        <f t="shared" si="35"/>
        <v>3.1523450309994745</v>
      </c>
      <c r="R102" s="379"/>
    </row>
    <row r="103" spans="13:18" ht="20.25" customHeight="1" x14ac:dyDescent="0.35">
      <c r="M103" s="376">
        <f t="shared" si="36"/>
        <v>94</v>
      </c>
      <c r="N103" s="377">
        <f t="shared" si="38"/>
        <v>5.3475935828877002E-3</v>
      </c>
      <c r="P103" s="371">
        <f t="shared" si="39"/>
        <v>0.7827386641669809</v>
      </c>
      <c r="Q103" s="378">
        <f t="shared" si="35"/>
        <v>3.1309546566679236</v>
      </c>
      <c r="R103" s="378">
        <f t="shared" ref="R103" si="53">AVERAGE(Q103,Q102)</f>
        <v>3.1416498438336991</v>
      </c>
    </row>
    <row r="104" spans="13:18" ht="20.25" customHeight="1" x14ac:dyDescent="0.35">
      <c r="M104" s="376">
        <f t="shared" si="36"/>
        <v>95</v>
      </c>
      <c r="N104" s="377">
        <f t="shared" si="38"/>
        <v>5.2910052910052907E-3</v>
      </c>
      <c r="P104" s="371">
        <f t="shared" si="39"/>
        <v>0.78802966945798625</v>
      </c>
      <c r="Q104" s="378">
        <f t="shared" si="35"/>
        <v>3.152118677831945</v>
      </c>
      <c r="R104" s="379"/>
    </row>
    <row r="105" spans="13:18" ht="20.25" customHeight="1" x14ac:dyDescent="0.35">
      <c r="M105" s="376">
        <f t="shared" si="36"/>
        <v>96</v>
      </c>
      <c r="N105" s="377">
        <f t="shared" si="38"/>
        <v>5.235602094240838E-3</v>
      </c>
      <c r="P105" s="371">
        <f t="shared" si="39"/>
        <v>0.78279406736374546</v>
      </c>
      <c r="Q105" s="378">
        <f t="shared" si="35"/>
        <v>3.1311762694549818</v>
      </c>
      <c r="R105" s="378">
        <f t="shared" ref="R105" si="54">AVERAGE(Q105,Q104)</f>
        <v>3.1416474736434634</v>
      </c>
    </row>
    <row r="106" spans="13:18" ht="20.25" customHeight="1" x14ac:dyDescent="0.35">
      <c r="M106" s="376">
        <f t="shared" si="36"/>
        <v>97</v>
      </c>
      <c r="N106" s="377">
        <f t="shared" si="38"/>
        <v>5.1813471502590676E-3</v>
      </c>
      <c r="P106" s="371">
        <f t="shared" si="39"/>
        <v>0.78797541451400455</v>
      </c>
      <c r="Q106" s="378">
        <f t="shared" si="35"/>
        <v>3.1519016580560182</v>
      </c>
      <c r="R106" s="379"/>
    </row>
    <row r="107" spans="13:18" ht="20.25" customHeight="1" x14ac:dyDescent="0.35">
      <c r="M107" s="376">
        <f t="shared" si="36"/>
        <v>98</v>
      </c>
      <c r="N107" s="377">
        <f t="shared" si="38"/>
        <v>5.1282051282051282E-3</v>
      </c>
      <c r="P107" s="371">
        <f t="shared" si="39"/>
        <v>0.78284720938579944</v>
      </c>
      <c r="Q107" s="378">
        <f t="shared" si="35"/>
        <v>3.1313888375431977</v>
      </c>
      <c r="R107" s="378">
        <f t="shared" ref="R107" si="55">AVERAGE(Q107,Q106)</f>
        <v>3.141645247799608</v>
      </c>
    </row>
    <row r="108" spans="13:18" ht="20.25" customHeight="1" x14ac:dyDescent="0.35">
      <c r="M108" s="376">
        <f t="shared" si="36"/>
        <v>99</v>
      </c>
      <c r="N108" s="377">
        <f t="shared" si="38"/>
        <v>5.076142131979695E-3</v>
      </c>
      <c r="P108" s="371">
        <f t="shared" si="39"/>
        <v>0.78792335151777915</v>
      </c>
      <c r="Q108" s="378">
        <f t="shared" si="35"/>
        <v>3.1516934060711166</v>
      </c>
      <c r="R108" s="379"/>
    </row>
    <row r="109" spans="13:18" ht="20.25" customHeight="1" x14ac:dyDescent="0.35">
      <c r="M109" s="376">
        <f t="shared" si="36"/>
        <v>100</v>
      </c>
      <c r="N109" s="377">
        <f t="shared" si="38"/>
        <v>5.0251256281407036E-3</v>
      </c>
      <c r="P109" s="371">
        <f t="shared" si="39"/>
        <v>0.78289822588963842</v>
      </c>
      <c r="Q109" s="378">
        <f t="shared" si="35"/>
        <v>3.1315929035585537</v>
      </c>
      <c r="R109" s="378">
        <f t="shared" ref="R109" si="56">AVERAGE(Q109,Q108)</f>
        <v>3.1416431548148349</v>
      </c>
    </row>
    <row r="110" spans="13:18" ht="20.25" customHeight="1" x14ac:dyDescent="0.35">
      <c r="M110" s="376">
        <f t="shared" si="36"/>
        <v>101</v>
      </c>
      <c r="N110" s="377">
        <f t="shared" si="38"/>
        <v>4.9751243781094526E-3</v>
      </c>
      <c r="P110" s="371">
        <f t="shared" si="39"/>
        <v>0.78787335026774785</v>
      </c>
      <c r="Q110" s="378">
        <f t="shared" si="35"/>
        <v>3.1514934010709914</v>
      </c>
      <c r="R110" s="379"/>
    </row>
    <row r="111" spans="13:18" ht="20.25" customHeight="1" x14ac:dyDescent="0.35">
      <c r="M111" s="376">
        <f t="shared" si="36"/>
        <v>102</v>
      </c>
      <c r="N111" s="377">
        <f t="shared" si="38"/>
        <v>4.9261083743842365E-3</v>
      </c>
      <c r="P111" s="371">
        <f t="shared" si="39"/>
        <v>0.78294724189336362</v>
      </c>
      <c r="Q111" s="378">
        <f t="shared" si="35"/>
        <v>3.1317889675734545</v>
      </c>
      <c r="R111" s="378">
        <f t="shared" ref="R111" si="57">AVERAGE(Q111,Q110)</f>
        <v>3.1416411843222232</v>
      </c>
    </row>
    <row r="112" spans="13:18" ht="20.25" customHeight="1" x14ac:dyDescent="0.35">
      <c r="M112" s="376">
        <f t="shared" si="36"/>
        <v>103</v>
      </c>
      <c r="N112" s="377">
        <f t="shared" si="38"/>
        <v>4.8780487804878049E-3</v>
      </c>
      <c r="P112" s="371">
        <f t="shared" si="39"/>
        <v>0.78782529067385143</v>
      </c>
      <c r="Q112" s="378">
        <f t="shared" si="35"/>
        <v>3.1513011626954057</v>
      </c>
      <c r="R112" s="379"/>
    </row>
    <row r="113" spans="13:18" ht="20.25" customHeight="1" x14ac:dyDescent="0.35">
      <c r="M113" s="376">
        <f t="shared" si="36"/>
        <v>104</v>
      </c>
      <c r="N113" s="377">
        <f t="shared" si="38"/>
        <v>4.830917874396135E-3</v>
      </c>
      <c r="P113" s="371">
        <f t="shared" si="39"/>
        <v>0.78299437279945527</v>
      </c>
      <c r="Q113" s="378">
        <f t="shared" si="35"/>
        <v>3.1319774911978211</v>
      </c>
      <c r="R113" s="378">
        <f t="shared" ref="R113" si="58">AVERAGE(Q113,Q112)</f>
        <v>3.1416393269466134</v>
      </c>
    </row>
    <row r="114" spans="13:18" ht="20.25" customHeight="1" x14ac:dyDescent="0.35">
      <c r="M114" s="376">
        <f t="shared" si="36"/>
        <v>105</v>
      </c>
      <c r="N114" s="377">
        <f t="shared" si="38"/>
        <v>4.7846889952153108E-3</v>
      </c>
      <c r="P114" s="371">
        <f t="shared" si="39"/>
        <v>0.78777906179467061</v>
      </c>
      <c r="Q114" s="378">
        <f t="shared" si="35"/>
        <v>3.1511162471786824</v>
      </c>
      <c r="R114" s="379"/>
    </row>
    <row r="115" spans="13:18" ht="20.25" customHeight="1" x14ac:dyDescent="0.35">
      <c r="M115" s="376">
        <f t="shared" si="36"/>
        <v>106</v>
      </c>
      <c r="N115" s="377">
        <f t="shared" si="38"/>
        <v>4.7393364928909956E-3</v>
      </c>
      <c r="P115" s="371">
        <f t="shared" si="39"/>
        <v>0.78303972530177957</v>
      </c>
      <c r="Q115" s="378">
        <f t="shared" si="35"/>
        <v>3.1321589012071183</v>
      </c>
      <c r="R115" s="378">
        <f t="shared" ref="R115" si="59">AVERAGE(Q115,Q114)</f>
        <v>3.1416375741929006</v>
      </c>
    </row>
    <row r="116" spans="13:18" ht="20.25" customHeight="1" x14ac:dyDescent="0.35">
      <c r="M116" s="376">
        <f t="shared" si="36"/>
        <v>107</v>
      </c>
      <c r="N116" s="377">
        <f t="shared" si="38"/>
        <v>4.6948356807511738E-3</v>
      </c>
      <c r="P116" s="371">
        <f t="shared" si="39"/>
        <v>0.7877345609825307</v>
      </c>
      <c r="Q116" s="378">
        <f t="shared" si="35"/>
        <v>3.1509382439301228</v>
      </c>
      <c r="R116" s="379"/>
    </row>
    <row r="117" spans="13:18" ht="20.25" customHeight="1" x14ac:dyDescent="0.35">
      <c r="M117" s="376">
        <f t="shared" si="36"/>
        <v>108</v>
      </c>
      <c r="N117" s="377">
        <f t="shared" si="38"/>
        <v>4.6511627906976744E-3</v>
      </c>
      <c r="P117" s="371">
        <f t="shared" si="39"/>
        <v>0.78308339819183304</v>
      </c>
      <c r="Q117" s="378">
        <f t="shared" si="35"/>
        <v>3.1323335927673321</v>
      </c>
      <c r="R117" s="378">
        <f t="shared" ref="R117" si="60">AVERAGE(Q117,Q116)</f>
        <v>3.1416359183487277</v>
      </c>
    </row>
    <row r="118" spans="13:18" ht="20.25" customHeight="1" x14ac:dyDescent="0.35">
      <c r="M118" s="376">
        <f t="shared" si="36"/>
        <v>109</v>
      </c>
      <c r="N118" s="377">
        <f t="shared" si="38"/>
        <v>4.608294930875576E-3</v>
      </c>
      <c r="P118" s="371">
        <f t="shared" si="39"/>
        <v>0.78769169312270859</v>
      </c>
      <c r="Q118" s="378">
        <f t="shared" si="35"/>
        <v>3.1507667724908344</v>
      </c>
      <c r="R118" s="379"/>
    </row>
    <row r="119" spans="13:18" ht="20.25" customHeight="1" x14ac:dyDescent="0.35">
      <c r="M119" s="376">
        <f t="shared" si="36"/>
        <v>110</v>
      </c>
      <c r="N119" s="377">
        <f t="shared" si="38"/>
        <v>4.5662100456621002E-3</v>
      </c>
      <c r="P119" s="371">
        <f t="shared" si="39"/>
        <v>0.78312548307704644</v>
      </c>
      <c r="Q119" s="378">
        <f t="shared" si="35"/>
        <v>3.1325019323081857</v>
      </c>
      <c r="R119" s="378">
        <f t="shared" ref="R119" si="61">AVERAGE(Q119,Q118)</f>
        <v>3.1416343523995103</v>
      </c>
    </row>
    <row r="120" spans="13:18" ht="20.25" customHeight="1" x14ac:dyDescent="0.35">
      <c r="M120" s="376">
        <f t="shared" si="36"/>
        <v>111</v>
      </c>
      <c r="N120" s="377">
        <f t="shared" si="38"/>
        <v>4.5248868778280547E-3</v>
      </c>
      <c r="P120" s="371">
        <f t="shared" si="39"/>
        <v>0.78765036995487447</v>
      </c>
      <c r="Q120" s="378">
        <f t="shared" si="35"/>
        <v>3.1506014798194979</v>
      </c>
      <c r="R120" s="379"/>
    </row>
    <row r="121" spans="13:18" ht="20.25" customHeight="1" x14ac:dyDescent="0.35">
      <c r="M121" s="376">
        <f t="shared" si="36"/>
        <v>112</v>
      </c>
      <c r="N121" s="377">
        <f t="shared" si="38"/>
        <v>4.4843049327354259E-3</v>
      </c>
      <c r="P121" s="371">
        <f t="shared" si="39"/>
        <v>0.78316606502213904</v>
      </c>
      <c r="Q121" s="378">
        <f t="shared" si="35"/>
        <v>3.1326642600885561</v>
      </c>
      <c r="R121" s="378">
        <f t="shared" ref="R121" si="62">AVERAGE(Q121,Q120)</f>
        <v>3.141632869954027</v>
      </c>
    </row>
    <row r="122" spans="13:18" ht="20.25" customHeight="1" x14ac:dyDescent="0.35">
      <c r="M122" s="376">
        <f t="shared" si="36"/>
        <v>113</v>
      </c>
      <c r="N122" s="377">
        <f t="shared" si="38"/>
        <v>4.4444444444444444E-3</v>
      </c>
      <c r="P122" s="371">
        <f t="shared" si="39"/>
        <v>0.78761050946658351</v>
      </c>
      <c r="Q122" s="378">
        <f t="shared" si="35"/>
        <v>3.150442037866334</v>
      </c>
      <c r="R122" s="379"/>
    </row>
    <row r="123" spans="13:18" ht="20.25" customHeight="1" x14ac:dyDescent="0.35">
      <c r="M123" s="376">
        <f t="shared" si="36"/>
        <v>114</v>
      </c>
      <c r="N123" s="377">
        <f t="shared" si="38"/>
        <v>4.4052863436123352E-3</v>
      </c>
      <c r="P123" s="371">
        <f t="shared" si="39"/>
        <v>0.78320522312297114</v>
      </c>
      <c r="Q123" s="378">
        <f t="shared" si="35"/>
        <v>3.1328208924918846</v>
      </c>
      <c r="R123" s="378">
        <f t="shared" ref="R123" si="63">AVERAGE(Q123,Q122)</f>
        <v>3.1416314651791093</v>
      </c>
    </row>
    <row r="124" spans="13:18" ht="20.25" customHeight="1" x14ac:dyDescent="0.35">
      <c r="M124" s="376">
        <f t="shared" si="36"/>
        <v>115</v>
      </c>
      <c r="N124" s="377">
        <f t="shared" si="38"/>
        <v>4.3668122270742356E-3</v>
      </c>
      <c r="P124" s="371">
        <f t="shared" si="39"/>
        <v>0.78757203535004539</v>
      </c>
      <c r="Q124" s="378">
        <f t="shared" si="35"/>
        <v>3.1502881414001815</v>
      </c>
      <c r="R124" s="379"/>
    </row>
    <row r="125" spans="13:18" ht="20.25" customHeight="1" x14ac:dyDescent="0.35">
      <c r="M125" s="376">
        <f t="shared" si="36"/>
        <v>116</v>
      </c>
      <c r="N125" s="377">
        <f t="shared" si="38"/>
        <v>4.329004329004329E-3</v>
      </c>
      <c r="P125" s="371">
        <f t="shared" si="39"/>
        <v>0.78324303102104109</v>
      </c>
      <c r="Q125" s="378">
        <f t="shared" si="35"/>
        <v>3.1329721240841644</v>
      </c>
      <c r="R125" s="378">
        <f t="shared" ref="R125" si="64">AVERAGE(Q125,Q124)</f>
        <v>3.141630132742173</v>
      </c>
    </row>
    <row r="126" spans="13:18" ht="20.25" customHeight="1" x14ac:dyDescent="0.35">
      <c r="M126" s="376">
        <f t="shared" si="36"/>
        <v>117</v>
      </c>
      <c r="N126" s="377">
        <f t="shared" si="38"/>
        <v>4.2918454935622317E-3</v>
      </c>
      <c r="P126" s="371">
        <f t="shared" si="39"/>
        <v>0.7875348765146033</v>
      </c>
      <c r="Q126" s="378">
        <f t="shared" si="35"/>
        <v>3.1501395060584132</v>
      </c>
      <c r="R126" s="379"/>
    </row>
    <row r="127" spans="13:18" ht="20.25" customHeight="1" x14ac:dyDescent="0.35">
      <c r="M127" s="376">
        <f t="shared" si="36"/>
        <v>118</v>
      </c>
      <c r="N127" s="377">
        <f t="shared" si="38"/>
        <v>4.2553191489361703E-3</v>
      </c>
      <c r="P127" s="371">
        <f t="shared" si="39"/>
        <v>0.78327955736566712</v>
      </c>
      <c r="Q127" s="378">
        <f t="shared" si="35"/>
        <v>3.1331182294626685</v>
      </c>
      <c r="R127" s="378">
        <f t="shared" ref="R127" si="65">AVERAGE(Q127,Q126)</f>
        <v>3.1416288677605406</v>
      </c>
    </row>
    <row r="128" spans="13:18" ht="20.25" customHeight="1" x14ac:dyDescent="0.35">
      <c r="M128" s="376">
        <f t="shared" si="36"/>
        <v>119</v>
      </c>
      <c r="N128" s="377">
        <f t="shared" si="38"/>
        <v>4.2194092827004216E-3</v>
      </c>
      <c r="P128" s="371">
        <f t="shared" si="39"/>
        <v>0.78749896664836749</v>
      </c>
      <c r="Q128" s="378">
        <f t="shared" si="35"/>
        <v>3.14999586659347</v>
      </c>
      <c r="R128" s="379"/>
    </row>
    <row r="129" spans="13:18" ht="20.25" customHeight="1" x14ac:dyDescent="0.35">
      <c r="M129" s="376">
        <f t="shared" si="36"/>
        <v>120</v>
      </c>
      <c r="N129" s="377">
        <f t="shared" si="38"/>
        <v>4.1841004184100415E-3</v>
      </c>
      <c r="P129" s="371">
        <f t="shared" si="39"/>
        <v>0.7833148662299575</v>
      </c>
      <c r="Q129" s="378">
        <f t="shared" si="35"/>
        <v>3.13325946491983</v>
      </c>
      <c r="R129" s="378">
        <f t="shared" ref="R129" si="66">AVERAGE(Q129,Q128)</f>
        <v>3.14162766575665</v>
      </c>
    </row>
    <row r="130" spans="13:18" ht="20.25" customHeight="1" x14ac:dyDescent="0.35">
      <c r="M130" s="376">
        <f t="shared" si="36"/>
        <v>121</v>
      </c>
      <c r="N130" s="377">
        <f t="shared" si="38"/>
        <v>4.1493775933609959E-3</v>
      </c>
      <c r="P130" s="371">
        <f t="shared" si="39"/>
        <v>0.78746424382331848</v>
      </c>
      <c r="Q130" s="378">
        <f t="shared" si="35"/>
        <v>3.1498569752932739</v>
      </c>
      <c r="R130" s="379"/>
    </row>
    <row r="131" spans="13:18" ht="20.25" customHeight="1" x14ac:dyDescent="0.35">
      <c r="M131" s="376">
        <f t="shared" si="36"/>
        <v>122</v>
      </c>
      <c r="N131" s="377">
        <f t="shared" si="38"/>
        <v>4.11522633744856E-3</v>
      </c>
      <c r="P131" s="371">
        <f t="shared" si="39"/>
        <v>0.78334901748586994</v>
      </c>
      <c r="Q131" s="378">
        <f t="shared" si="35"/>
        <v>3.1333960699434797</v>
      </c>
      <c r="R131" s="378">
        <f t="shared" ref="R131" si="67">AVERAGE(Q131,Q130)</f>
        <v>3.1416265226183766</v>
      </c>
    </row>
    <row r="132" spans="13:18" ht="20.25" customHeight="1" x14ac:dyDescent="0.35">
      <c r="M132" s="376">
        <f t="shared" si="36"/>
        <v>123</v>
      </c>
      <c r="N132" s="377">
        <f t="shared" si="38"/>
        <v>4.0816326530612249E-3</v>
      </c>
      <c r="P132" s="371">
        <f t="shared" si="39"/>
        <v>0.78743065013893121</v>
      </c>
      <c r="Q132" s="378">
        <f t="shared" si="35"/>
        <v>3.1497226005557248</v>
      </c>
      <c r="R132" s="379"/>
    </row>
    <row r="133" spans="13:18" ht="20.25" customHeight="1" x14ac:dyDescent="0.35">
      <c r="M133" s="376">
        <f t="shared" si="36"/>
        <v>124</v>
      </c>
      <c r="N133" s="377">
        <f t="shared" si="38"/>
        <v>4.048582995951417E-3</v>
      </c>
      <c r="P133" s="371">
        <f t="shared" si="39"/>
        <v>0.78338206714297975</v>
      </c>
      <c r="Q133" s="378">
        <f t="shared" si="35"/>
        <v>3.133528268571919</v>
      </c>
      <c r="R133" s="378">
        <f t="shared" ref="R133" si="68">AVERAGE(Q133,Q132)</f>
        <v>3.1416254345638217</v>
      </c>
    </row>
    <row r="134" spans="13:18" ht="20.25" customHeight="1" x14ac:dyDescent="0.35">
      <c r="M134" s="376">
        <f t="shared" si="36"/>
        <v>125</v>
      </c>
      <c r="N134" s="377">
        <f t="shared" si="38"/>
        <v>4.0160642570281121E-3</v>
      </c>
      <c r="P134" s="371">
        <f t="shared" si="39"/>
        <v>0.78739813140000792</v>
      </c>
      <c r="Q134" s="378">
        <f t="shared" si="35"/>
        <v>3.1495925256000317</v>
      </c>
      <c r="R134" s="379"/>
    </row>
    <row r="135" spans="13:18" ht="20.25" customHeight="1" x14ac:dyDescent="0.35">
      <c r="M135" s="376">
        <f t="shared" si="36"/>
        <v>126</v>
      </c>
      <c r="N135" s="377">
        <f t="shared" si="38"/>
        <v>3.9840637450199202E-3</v>
      </c>
      <c r="P135" s="371">
        <f t="shared" si="39"/>
        <v>0.783414067654988</v>
      </c>
      <c r="Q135" s="378">
        <f t="shared" si="35"/>
        <v>3.133656270619952</v>
      </c>
      <c r="R135" s="378">
        <f t="shared" ref="R135" si="69">AVERAGE(Q135,Q134)</f>
        <v>3.1416243981099918</v>
      </c>
    </row>
    <row r="136" spans="13:18" ht="20.25" customHeight="1" x14ac:dyDescent="0.35">
      <c r="M136" s="376">
        <f t="shared" si="36"/>
        <v>127</v>
      </c>
      <c r="N136" s="377">
        <f t="shared" si="38"/>
        <v>3.952569169960474E-3</v>
      </c>
      <c r="P136" s="371">
        <f t="shared" si="39"/>
        <v>0.78736663682494845</v>
      </c>
      <c r="Q136" s="378">
        <f t="shared" si="35"/>
        <v>3.1494665472997938</v>
      </c>
      <c r="R136" s="379"/>
    </row>
    <row r="137" spans="13:18" ht="20.25" customHeight="1" x14ac:dyDescent="0.35">
      <c r="M137" s="376">
        <f t="shared" si="36"/>
        <v>128</v>
      </c>
      <c r="N137" s="377">
        <f t="shared" si="38"/>
        <v>3.9215686274509803E-3</v>
      </c>
      <c r="P137" s="371">
        <f t="shared" si="39"/>
        <v>0.78344506819749749</v>
      </c>
      <c r="Q137" s="378">
        <f t="shared" si="35"/>
        <v>3.1337802727899899</v>
      </c>
      <c r="R137" s="378">
        <f t="shared" ref="R137" si="70">AVERAGE(Q137,Q136)</f>
        <v>3.1416234100448919</v>
      </c>
    </row>
    <row r="138" spans="13:18" ht="20.25" customHeight="1" x14ac:dyDescent="0.35">
      <c r="M138" s="376">
        <f t="shared" si="36"/>
        <v>129</v>
      </c>
      <c r="N138" s="377">
        <f t="shared" si="38"/>
        <v>3.8910505836575876E-3</v>
      </c>
      <c r="P138" s="371">
        <f t="shared" si="39"/>
        <v>0.78733611878115506</v>
      </c>
      <c r="Q138" s="378">
        <f t="shared" ref="Q138:Q201" si="71">P138*4</f>
        <v>3.1493444751246202</v>
      </c>
      <c r="R138" s="379"/>
    </row>
    <row r="139" spans="13:18" ht="20.25" customHeight="1" x14ac:dyDescent="0.35">
      <c r="M139" s="376">
        <f t="shared" ref="M139:M202" si="72">M138+K$11</f>
        <v>130</v>
      </c>
      <c r="N139" s="377">
        <f t="shared" si="38"/>
        <v>3.8610038610038611E-3</v>
      </c>
      <c r="P139" s="371">
        <f t="shared" si="39"/>
        <v>0.78347511492015121</v>
      </c>
      <c r="Q139" s="378">
        <f t="shared" si="71"/>
        <v>3.1339004596806048</v>
      </c>
      <c r="R139" s="378">
        <f t="shared" ref="R139" si="73">AVERAGE(Q139,Q138)</f>
        <v>3.1416224674026125</v>
      </c>
    </row>
    <row r="140" spans="13:18" ht="20.25" customHeight="1" x14ac:dyDescent="0.35">
      <c r="M140" s="376">
        <f t="shared" si="72"/>
        <v>131</v>
      </c>
      <c r="N140" s="377">
        <f t="shared" ref="N140:N203" si="74">K$9/(2*M140-1)</f>
        <v>3.8314176245210726E-3</v>
      </c>
      <c r="P140" s="371">
        <f t="shared" ref="P140:P203" si="75">(-1)^(M139)*N140+P139</f>
        <v>0.78730653254467231</v>
      </c>
      <c r="Q140" s="378">
        <f t="shared" si="71"/>
        <v>3.1492261301786892</v>
      </c>
      <c r="R140" s="379"/>
    </row>
    <row r="141" spans="13:18" ht="20.25" customHeight="1" x14ac:dyDescent="0.35">
      <c r="M141" s="376">
        <f t="shared" si="72"/>
        <v>132</v>
      </c>
      <c r="N141" s="377">
        <f t="shared" si="74"/>
        <v>3.8022813688212928E-3</v>
      </c>
      <c r="P141" s="371">
        <f t="shared" si="75"/>
        <v>0.78350425117585099</v>
      </c>
      <c r="Q141" s="378">
        <f t="shared" si="71"/>
        <v>3.1340170047034039</v>
      </c>
      <c r="R141" s="378">
        <f t="shared" ref="R141" si="76">AVERAGE(Q141,Q140)</f>
        <v>3.1416215674410468</v>
      </c>
    </row>
    <row r="142" spans="13:18" ht="20.25" customHeight="1" x14ac:dyDescent="0.35">
      <c r="M142" s="376">
        <f t="shared" si="72"/>
        <v>133</v>
      </c>
      <c r="N142" s="377">
        <f t="shared" si="74"/>
        <v>3.7735849056603774E-3</v>
      </c>
      <c r="P142" s="371">
        <f t="shared" si="75"/>
        <v>0.78727783608151136</v>
      </c>
      <c r="Q142" s="378">
        <f t="shared" si="71"/>
        <v>3.1491113443260454</v>
      </c>
      <c r="R142" s="379"/>
    </row>
    <row r="143" spans="13:18" ht="20.25" customHeight="1" x14ac:dyDescent="0.35">
      <c r="M143" s="376">
        <f t="shared" si="72"/>
        <v>134</v>
      </c>
      <c r="N143" s="377">
        <f t="shared" si="74"/>
        <v>3.7453183520599251E-3</v>
      </c>
      <c r="P143" s="371">
        <f t="shared" si="75"/>
        <v>0.78353251772945143</v>
      </c>
      <c r="Q143" s="378">
        <f t="shared" si="71"/>
        <v>3.1341300709178057</v>
      </c>
      <c r="R143" s="378">
        <f t="shared" ref="R143" si="77">AVERAGE(Q143,Q142)</f>
        <v>3.1416207076219256</v>
      </c>
    </row>
    <row r="144" spans="13:18" ht="20.25" customHeight="1" x14ac:dyDescent="0.35">
      <c r="M144" s="376">
        <f t="shared" si="72"/>
        <v>135</v>
      </c>
      <c r="N144" s="377">
        <f t="shared" si="74"/>
        <v>3.7174721189591076E-3</v>
      </c>
      <c r="P144" s="371">
        <f t="shared" si="75"/>
        <v>0.78724998984841055</v>
      </c>
      <c r="Q144" s="378">
        <f t="shared" si="71"/>
        <v>3.1489999593936422</v>
      </c>
      <c r="R144" s="379"/>
    </row>
    <row r="145" spans="13:18" ht="20.25" customHeight="1" x14ac:dyDescent="0.35">
      <c r="M145" s="376">
        <f t="shared" si="72"/>
        <v>136</v>
      </c>
      <c r="N145" s="377">
        <f t="shared" si="74"/>
        <v>3.6900369003690036E-3</v>
      </c>
      <c r="P145" s="371">
        <f t="shared" si="75"/>
        <v>0.78355995294804159</v>
      </c>
      <c r="Q145" s="378">
        <f t="shared" si="71"/>
        <v>3.1342398117921664</v>
      </c>
      <c r="R145" s="378">
        <f t="shared" ref="R145" si="78">AVERAGE(Q145,Q144)</f>
        <v>3.1416198855929043</v>
      </c>
    </row>
    <row r="146" spans="13:18" ht="20.25" customHeight="1" x14ac:dyDescent="0.35">
      <c r="M146" s="376">
        <f t="shared" si="72"/>
        <v>137</v>
      </c>
      <c r="N146" s="377">
        <f t="shared" si="74"/>
        <v>3.663003663003663E-3</v>
      </c>
      <c r="P146" s="371">
        <f t="shared" si="75"/>
        <v>0.78722295661104524</v>
      </c>
      <c r="Q146" s="378">
        <f t="shared" si="71"/>
        <v>3.148891826444181</v>
      </c>
      <c r="R146" s="379"/>
    </row>
    <row r="147" spans="13:18" ht="20.25" customHeight="1" x14ac:dyDescent="0.35">
      <c r="M147" s="376">
        <f t="shared" si="72"/>
        <v>138</v>
      </c>
      <c r="N147" s="377">
        <f t="shared" si="74"/>
        <v>3.6363636363636364E-3</v>
      </c>
      <c r="P147" s="371">
        <f t="shared" si="75"/>
        <v>0.78358659297468158</v>
      </c>
      <c r="Q147" s="378">
        <f t="shared" si="71"/>
        <v>3.1343463718987263</v>
      </c>
      <c r="R147" s="378">
        <f t="shared" ref="R147" si="79">AVERAGE(Q147,Q146)</f>
        <v>3.1416190991714537</v>
      </c>
    </row>
    <row r="148" spans="13:18" ht="20.25" customHeight="1" x14ac:dyDescent="0.35">
      <c r="M148" s="376">
        <f t="shared" si="72"/>
        <v>139</v>
      </c>
      <c r="N148" s="377">
        <f t="shared" si="74"/>
        <v>3.6101083032490976E-3</v>
      </c>
      <c r="P148" s="371">
        <f t="shared" si="75"/>
        <v>0.78719670127793073</v>
      </c>
      <c r="Q148" s="378">
        <f t="shared" si="71"/>
        <v>3.1487868051117229</v>
      </c>
      <c r="R148" s="379"/>
    </row>
    <row r="149" spans="13:18" ht="20.25" customHeight="1" x14ac:dyDescent="0.35">
      <c r="M149" s="376">
        <f t="shared" si="72"/>
        <v>140</v>
      </c>
      <c r="N149" s="377">
        <f t="shared" si="74"/>
        <v>3.5842293906810036E-3</v>
      </c>
      <c r="P149" s="371">
        <f t="shared" si="75"/>
        <v>0.7836124718872497</v>
      </c>
      <c r="Q149" s="378">
        <f t="shared" si="71"/>
        <v>3.1344498875489988</v>
      </c>
      <c r="R149" s="378">
        <f t="shared" ref="R149" si="80">AVERAGE(Q149,Q148)</f>
        <v>3.1416183463303611</v>
      </c>
    </row>
    <row r="150" spans="13:18" ht="20.25" customHeight="1" x14ac:dyDescent="0.35">
      <c r="M150" s="376">
        <f t="shared" si="72"/>
        <v>141</v>
      </c>
      <c r="N150" s="377">
        <f t="shared" si="74"/>
        <v>3.5587188612099642E-3</v>
      </c>
      <c r="P150" s="371">
        <f t="shared" si="75"/>
        <v>0.78717119074845965</v>
      </c>
      <c r="Q150" s="378">
        <f t="shared" si="71"/>
        <v>3.1486847629938386</v>
      </c>
      <c r="R150" s="379"/>
    </row>
    <row r="151" spans="13:18" ht="20.25" customHeight="1" x14ac:dyDescent="0.35">
      <c r="M151" s="376">
        <f t="shared" si="72"/>
        <v>142</v>
      </c>
      <c r="N151" s="377">
        <f t="shared" si="74"/>
        <v>3.5335689045936395E-3</v>
      </c>
      <c r="P151" s="371">
        <f t="shared" si="75"/>
        <v>0.78363762184386598</v>
      </c>
      <c r="Q151" s="378">
        <f t="shared" si="71"/>
        <v>3.1345504873754639</v>
      </c>
      <c r="R151" s="378">
        <f t="shared" ref="R151" si="81">AVERAGE(Q151,Q150)</f>
        <v>3.1416176251846513</v>
      </c>
    </row>
    <row r="152" spans="13:18" ht="20.25" customHeight="1" x14ac:dyDescent="0.35">
      <c r="M152" s="376">
        <f t="shared" si="72"/>
        <v>143</v>
      </c>
      <c r="N152" s="377">
        <f t="shared" si="74"/>
        <v>3.5087719298245615E-3</v>
      </c>
      <c r="P152" s="371">
        <f t="shared" si="75"/>
        <v>0.78714639377369056</v>
      </c>
      <c r="Q152" s="378">
        <f t="shared" si="71"/>
        <v>3.1485855750947622</v>
      </c>
      <c r="R152" s="379"/>
    </row>
    <row r="153" spans="13:18" ht="20.25" customHeight="1" x14ac:dyDescent="0.35">
      <c r="M153" s="376">
        <f t="shared" si="72"/>
        <v>144</v>
      </c>
      <c r="N153" s="377">
        <f t="shared" si="74"/>
        <v>3.4843205574912892E-3</v>
      </c>
      <c r="P153" s="371">
        <f t="shared" si="75"/>
        <v>0.7836620732161993</v>
      </c>
      <c r="Q153" s="378">
        <f t="shared" si="71"/>
        <v>3.1346482928647972</v>
      </c>
      <c r="R153" s="378">
        <f t="shared" ref="R153" si="82">AVERAGE(Q153,Q152)</f>
        <v>3.1416169339797797</v>
      </c>
    </row>
    <row r="154" spans="13:18" ht="20.25" customHeight="1" x14ac:dyDescent="0.35">
      <c r="M154" s="376">
        <f t="shared" si="72"/>
        <v>145</v>
      </c>
      <c r="N154" s="377">
        <f t="shared" si="74"/>
        <v>3.4602076124567475E-3</v>
      </c>
      <c r="P154" s="371">
        <f t="shared" si="75"/>
        <v>0.7871222808286561</v>
      </c>
      <c r="Q154" s="378">
        <f t="shared" si="71"/>
        <v>3.1484891233146244</v>
      </c>
      <c r="R154" s="379"/>
    </row>
    <row r="155" spans="13:18" ht="20.25" customHeight="1" x14ac:dyDescent="0.35">
      <c r="M155" s="376">
        <f t="shared" si="72"/>
        <v>146</v>
      </c>
      <c r="N155" s="377">
        <f t="shared" si="74"/>
        <v>3.4364261168384879E-3</v>
      </c>
      <c r="P155" s="371">
        <f t="shared" si="75"/>
        <v>0.78368585471181762</v>
      </c>
      <c r="Q155" s="378">
        <f t="shared" si="71"/>
        <v>3.1347434188472705</v>
      </c>
      <c r="R155" s="378">
        <f t="shared" ref="R155" si="83">AVERAGE(Q155,Q154)</f>
        <v>3.1416162710809474</v>
      </c>
    </row>
    <row r="156" spans="13:18" ht="20.25" customHeight="1" x14ac:dyDescent="0.35">
      <c r="M156" s="376">
        <f t="shared" si="72"/>
        <v>147</v>
      </c>
      <c r="N156" s="377">
        <f t="shared" si="74"/>
        <v>3.4129692832764505E-3</v>
      </c>
      <c r="P156" s="371">
        <f t="shared" si="75"/>
        <v>0.78709882399509412</v>
      </c>
      <c r="Q156" s="378">
        <f t="shared" si="71"/>
        <v>3.1483952959803765</v>
      </c>
      <c r="R156" s="379"/>
    </row>
    <row r="157" spans="13:18" ht="20.25" customHeight="1" x14ac:dyDescent="0.35">
      <c r="M157" s="376">
        <f t="shared" si="72"/>
        <v>148</v>
      </c>
      <c r="N157" s="377">
        <f t="shared" si="74"/>
        <v>3.3898305084745762E-3</v>
      </c>
      <c r="P157" s="371">
        <f t="shared" si="75"/>
        <v>0.7837089934866196</v>
      </c>
      <c r="Q157" s="378">
        <f t="shared" si="71"/>
        <v>3.1348359739464784</v>
      </c>
      <c r="R157" s="378">
        <f t="shared" ref="R157" si="84">AVERAGE(Q157,Q156)</f>
        <v>3.1416156349634274</v>
      </c>
    </row>
    <row r="158" spans="13:18" ht="20.25" customHeight="1" x14ac:dyDescent="0.35">
      <c r="M158" s="376">
        <f t="shared" si="72"/>
        <v>149</v>
      </c>
      <c r="N158" s="377">
        <f t="shared" si="74"/>
        <v>3.3670033670033669E-3</v>
      </c>
      <c r="P158" s="371">
        <f t="shared" si="75"/>
        <v>0.78707599685362295</v>
      </c>
      <c r="Q158" s="378">
        <f t="shared" si="71"/>
        <v>3.1483039874144918</v>
      </c>
      <c r="R158" s="379"/>
    </row>
    <row r="159" spans="13:18" ht="20.25" customHeight="1" x14ac:dyDescent="0.35">
      <c r="M159" s="376">
        <f t="shared" si="72"/>
        <v>150</v>
      </c>
      <c r="N159" s="377">
        <f t="shared" si="74"/>
        <v>3.3444816053511705E-3</v>
      </c>
      <c r="P159" s="371">
        <f t="shared" si="75"/>
        <v>0.78373151524827178</v>
      </c>
      <c r="Q159" s="378">
        <f t="shared" si="71"/>
        <v>3.1349260609930871</v>
      </c>
      <c r="R159" s="378">
        <f t="shared" ref="R159" si="85">AVERAGE(Q159,Q158)</f>
        <v>3.1416150242037895</v>
      </c>
    </row>
    <row r="160" spans="13:18" ht="20.25" customHeight="1" x14ac:dyDescent="0.35">
      <c r="M160" s="376">
        <f t="shared" si="72"/>
        <v>151</v>
      </c>
      <c r="N160" s="377">
        <f t="shared" si="74"/>
        <v>3.3222591362126247E-3</v>
      </c>
      <c r="P160" s="371">
        <f t="shared" si="75"/>
        <v>0.78705377438448443</v>
      </c>
      <c r="Q160" s="378">
        <f t="shared" si="71"/>
        <v>3.1482150975379377</v>
      </c>
      <c r="R160" s="379"/>
    </row>
    <row r="161" spans="13:18" ht="20.25" customHeight="1" x14ac:dyDescent="0.35">
      <c r="M161" s="376">
        <f t="shared" si="72"/>
        <v>152</v>
      </c>
      <c r="N161" s="377">
        <f t="shared" si="74"/>
        <v>3.3003300330033004E-3</v>
      </c>
      <c r="P161" s="371">
        <f t="shared" si="75"/>
        <v>0.78375344435148109</v>
      </c>
      <c r="Q161" s="378">
        <f t="shared" si="71"/>
        <v>3.1350137774059244</v>
      </c>
      <c r="R161" s="378">
        <f t="shared" ref="R161" si="86">AVERAGE(Q161,Q160)</f>
        <v>3.1416144374719313</v>
      </c>
    </row>
    <row r="162" spans="13:18" ht="20.25" customHeight="1" x14ac:dyDescent="0.35">
      <c r="M162" s="376">
        <f t="shared" si="72"/>
        <v>153</v>
      </c>
      <c r="N162" s="377">
        <f t="shared" si="74"/>
        <v>3.2786885245901639E-3</v>
      </c>
      <c r="P162" s="371">
        <f t="shared" si="75"/>
        <v>0.78703213287607121</v>
      </c>
      <c r="Q162" s="378">
        <f t="shared" si="71"/>
        <v>3.1481285315042848</v>
      </c>
      <c r="R162" s="379"/>
    </row>
    <row r="163" spans="13:18" ht="20.25" customHeight="1" x14ac:dyDescent="0.35">
      <c r="M163" s="376">
        <f t="shared" si="72"/>
        <v>154</v>
      </c>
      <c r="N163" s="377">
        <f t="shared" si="74"/>
        <v>3.2573289902280132E-3</v>
      </c>
      <c r="P163" s="371">
        <f t="shared" si="75"/>
        <v>0.7837748038858432</v>
      </c>
      <c r="Q163" s="378">
        <f t="shared" si="71"/>
        <v>3.1350992155433728</v>
      </c>
      <c r="R163" s="378">
        <f t="shared" ref="R163" si="87">AVERAGE(Q163,Q162)</f>
        <v>3.1416138735238288</v>
      </c>
    </row>
    <row r="164" spans="13:18" ht="20.25" customHeight="1" x14ac:dyDescent="0.35">
      <c r="M164" s="376">
        <f t="shared" si="72"/>
        <v>155</v>
      </c>
      <c r="N164" s="377">
        <f t="shared" si="74"/>
        <v>3.2362459546925568E-3</v>
      </c>
      <c r="P164" s="371">
        <f t="shared" si="75"/>
        <v>0.78701104984053571</v>
      </c>
      <c r="Q164" s="378">
        <f t="shared" si="71"/>
        <v>3.1480441993621429</v>
      </c>
      <c r="R164" s="379"/>
    </row>
    <row r="165" spans="13:18" ht="20.25" customHeight="1" x14ac:dyDescent="0.35">
      <c r="M165" s="376">
        <f t="shared" si="72"/>
        <v>156</v>
      </c>
      <c r="N165" s="377">
        <f t="shared" si="74"/>
        <v>3.2154340836012861E-3</v>
      </c>
      <c r="P165" s="371">
        <f t="shared" si="75"/>
        <v>0.78379561575693446</v>
      </c>
      <c r="Q165" s="378">
        <f t="shared" si="71"/>
        <v>3.1351824630277378</v>
      </c>
      <c r="R165" s="378">
        <f t="shared" ref="R165:R177" si="88">AVERAGE(Q165,Q164)</f>
        <v>3.1416133311949404</v>
      </c>
    </row>
    <row r="166" spans="13:18" ht="20.25" customHeight="1" x14ac:dyDescent="0.35">
      <c r="M166" s="376">
        <f t="shared" si="72"/>
        <v>157</v>
      </c>
      <c r="N166" s="377">
        <f t="shared" si="74"/>
        <v>3.1948881789137379E-3</v>
      </c>
      <c r="P166" s="371">
        <f t="shared" si="75"/>
        <v>0.78699050393584824</v>
      </c>
      <c r="Q166" s="378">
        <f t="shared" si="71"/>
        <v>3.147962015743393</v>
      </c>
      <c r="R166" s="379"/>
    </row>
    <row r="167" spans="13:18" ht="20.25" customHeight="1" x14ac:dyDescent="0.35">
      <c r="M167" s="376">
        <f t="shared" si="72"/>
        <v>158</v>
      </c>
      <c r="N167" s="377">
        <f t="shared" si="74"/>
        <v>3.1746031746031746E-3</v>
      </c>
      <c r="P167" s="371">
        <f t="shared" si="75"/>
        <v>0.78381590076124508</v>
      </c>
      <c r="Q167" s="378">
        <f t="shared" si="71"/>
        <v>3.1352636030449803</v>
      </c>
      <c r="R167" s="378">
        <f t="shared" si="88"/>
        <v>3.1416128093941866</v>
      </c>
    </row>
    <row r="168" spans="13:18" ht="20.25" customHeight="1" x14ac:dyDescent="0.35">
      <c r="M168" s="376">
        <f t="shared" si="72"/>
        <v>159</v>
      </c>
      <c r="N168" s="377">
        <f t="shared" si="74"/>
        <v>3.1545741324921135E-3</v>
      </c>
      <c r="P168" s="371">
        <f t="shared" si="75"/>
        <v>0.78697047489373717</v>
      </c>
      <c r="Q168" s="378">
        <f t="shared" si="71"/>
        <v>3.1478818995749487</v>
      </c>
      <c r="R168" s="379"/>
    </row>
    <row r="169" spans="13:18" ht="20.25" customHeight="1" x14ac:dyDescent="0.35">
      <c r="M169" s="376">
        <f t="shared" si="72"/>
        <v>160</v>
      </c>
      <c r="N169" s="377">
        <f t="shared" si="74"/>
        <v>3.134796238244514E-3</v>
      </c>
      <c r="P169" s="371">
        <f t="shared" si="75"/>
        <v>0.78383567865549264</v>
      </c>
      <c r="Q169" s="378">
        <f t="shared" si="71"/>
        <v>3.1353427146219706</v>
      </c>
      <c r="R169" s="378">
        <f t="shared" si="88"/>
        <v>3.1416123070984598</v>
      </c>
    </row>
    <row r="170" spans="13:18" ht="20.25" customHeight="1" x14ac:dyDescent="0.35">
      <c r="M170" s="376">
        <f t="shared" si="72"/>
        <v>161</v>
      </c>
      <c r="N170" s="377">
        <f t="shared" si="74"/>
        <v>3.1152647975077881E-3</v>
      </c>
      <c r="P170" s="371">
        <f t="shared" si="75"/>
        <v>0.78695094345300043</v>
      </c>
      <c r="Q170" s="378">
        <f t="shared" si="71"/>
        <v>3.1478037738120017</v>
      </c>
      <c r="R170" s="379"/>
    </row>
    <row r="171" spans="13:18" ht="20.25" customHeight="1" x14ac:dyDescent="0.35">
      <c r="M171" s="376">
        <f t="shared" si="72"/>
        <v>162</v>
      </c>
      <c r="N171" s="377">
        <f t="shared" si="74"/>
        <v>3.0959752321981426E-3</v>
      </c>
      <c r="P171" s="371">
        <f t="shared" si="75"/>
        <v>0.78385496822080225</v>
      </c>
      <c r="Q171" s="378">
        <f t="shared" si="71"/>
        <v>3.135419872883209</v>
      </c>
      <c r="R171" s="378">
        <f t="shared" si="88"/>
        <v>3.1416118233476054</v>
      </c>
    </row>
    <row r="172" spans="13:18" ht="20.25" customHeight="1" x14ac:dyDescent="0.35">
      <c r="M172" s="376">
        <f t="shared" si="72"/>
        <v>163</v>
      </c>
      <c r="N172" s="377">
        <f t="shared" si="74"/>
        <v>3.0769230769230769E-3</v>
      </c>
      <c r="P172" s="371">
        <f t="shared" si="75"/>
        <v>0.78693189129772534</v>
      </c>
      <c r="Q172" s="378">
        <f t="shared" si="71"/>
        <v>3.1477275651909014</v>
      </c>
      <c r="R172" s="379"/>
    </row>
    <row r="173" spans="13:18" ht="20.25" customHeight="1" x14ac:dyDescent="0.35">
      <c r="M173" s="376">
        <f t="shared" si="72"/>
        <v>164</v>
      </c>
      <c r="N173" s="377">
        <f t="shared" si="74"/>
        <v>3.0581039755351682E-3</v>
      </c>
      <c r="P173" s="371">
        <f t="shared" si="75"/>
        <v>0.78387378732219015</v>
      </c>
      <c r="Q173" s="378">
        <f t="shared" si="71"/>
        <v>3.1354951492887606</v>
      </c>
      <c r="R173" s="378">
        <f t="shared" si="88"/>
        <v>3.1416113572398308</v>
      </c>
    </row>
    <row r="174" spans="13:18" ht="20.25" customHeight="1" x14ac:dyDescent="0.35">
      <c r="M174" s="376">
        <f t="shared" si="72"/>
        <v>165</v>
      </c>
      <c r="N174" s="377">
        <f t="shared" si="74"/>
        <v>3.0395136778115501E-3</v>
      </c>
      <c r="P174" s="371">
        <f t="shared" si="75"/>
        <v>0.78691330100000167</v>
      </c>
      <c r="Q174" s="378">
        <f t="shared" si="71"/>
        <v>3.1476532040000067</v>
      </c>
      <c r="R174" s="379"/>
    </row>
    <row r="175" spans="13:18" ht="20.25" customHeight="1" x14ac:dyDescent="0.35">
      <c r="M175" s="376">
        <f t="shared" si="72"/>
        <v>166</v>
      </c>
      <c r="N175" s="377">
        <f t="shared" si="74"/>
        <v>3.0211480362537764E-3</v>
      </c>
      <c r="P175" s="371">
        <f t="shared" si="75"/>
        <v>0.78389215296374792</v>
      </c>
      <c r="Q175" s="378">
        <f t="shared" si="71"/>
        <v>3.1355686118549917</v>
      </c>
      <c r="R175" s="378">
        <f t="shared" si="88"/>
        <v>3.1416109079274994</v>
      </c>
    </row>
    <row r="176" spans="13:18" ht="20.25" customHeight="1" x14ac:dyDescent="0.35">
      <c r="M176" s="376">
        <f t="shared" si="72"/>
        <v>167</v>
      </c>
      <c r="N176" s="377">
        <f t="shared" si="74"/>
        <v>3.003003003003003E-3</v>
      </c>
      <c r="P176" s="371">
        <f t="shared" si="75"/>
        <v>0.78689515596675097</v>
      </c>
      <c r="Q176" s="378">
        <f t="shared" si="71"/>
        <v>3.1475806238670039</v>
      </c>
      <c r="R176" s="379"/>
    </row>
    <row r="177" spans="13:18" ht="20.25" customHeight="1" x14ac:dyDescent="0.35">
      <c r="M177" s="376">
        <f t="shared" si="72"/>
        <v>168</v>
      </c>
      <c r="N177" s="377">
        <f t="shared" si="74"/>
        <v>2.9850746268656717E-3</v>
      </c>
      <c r="P177" s="371">
        <f t="shared" si="75"/>
        <v>0.78391008133988527</v>
      </c>
      <c r="Q177" s="378">
        <f t="shared" si="71"/>
        <v>3.1356403253595411</v>
      </c>
      <c r="R177" s="378">
        <f t="shared" si="88"/>
        <v>3.1416104746132723</v>
      </c>
    </row>
    <row r="178" spans="13:18" ht="20.25" customHeight="1" x14ac:dyDescent="0.35">
      <c r="M178" s="376">
        <f t="shared" si="72"/>
        <v>169</v>
      </c>
      <c r="N178" s="377">
        <f t="shared" si="74"/>
        <v>2.967359050445104E-3</v>
      </c>
      <c r="P178" s="371">
        <f t="shared" si="75"/>
        <v>0.78687744039033036</v>
      </c>
      <c r="Q178" s="378">
        <f t="shared" si="71"/>
        <v>3.1475097615613215</v>
      </c>
      <c r="R178" s="379"/>
    </row>
    <row r="179" spans="13:18" ht="20.25" customHeight="1" x14ac:dyDescent="0.35">
      <c r="M179" s="376">
        <f t="shared" si="72"/>
        <v>170</v>
      </c>
      <c r="N179" s="377">
        <f t="shared" si="74"/>
        <v>2.9498525073746312E-3</v>
      </c>
      <c r="P179" s="371">
        <f t="shared" si="75"/>
        <v>0.78392758788295569</v>
      </c>
      <c r="Q179" s="378">
        <f t="shared" si="71"/>
        <v>3.1357103515318228</v>
      </c>
      <c r="R179" s="378">
        <f t="shared" ref="R179" si="89">AVERAGE(Q179,Q178)</f>
        <v>3.1416100565465719</v>
      </c>
    </row>
    <row r="180" spans="13:18" ht="20.25" customHeight="1" x14ac:dyDescent="0.35">
      <c r="M180" s="376">
        <f t="shared" si="72"/>
        <v>171</v>
      </c>
      <c r="N180" s="377">
        <f t="shared" si="74"/>
        <v>2.9325513196480938E-3</v>
      </c>
      <c r="P180" s="371">
        <f t="shared" si="75"/>
        <v>0.78686013920260378</v>
      </c>
      <c r="Q180" s="378">
        <f t="shared" si="71"/>
        <v>3.1474405568104151</v>
      </c>
      <c r="R180" s="379"/>
    </row>
    <row r="181" spans="13:18" ht="20.25" customHeight="1" x14ac:dyDescent="0.35">
      <c r="M181" s="376">
        <f t="shared" si="72"/>
        <v>172</v>
      </c>
      <c r="N181" s="377">
        <f t="shared" si="74"/>
        <v>2.9154518950437317E-3</v>
      </c>
      <c r="P181" s="371">
        <f t="shared" si="75"/>
        <v>0.78394468730756006</v>
      </c>
      <c r="Q181" s="378">
        <f t="shared" si="71"/>
        <v>3.1357787492302402</v>
      </c>
      <c r="R181" s="378">
        <f t="shared" ref="R181" si="90">AVERAGE(Q181,Q180)</f>
        <v>3.1416096530203275</v>
      </c>
    </row>
    <row r="182" spans="13:18" ht="20.25" customHeight="1" x14ac:dyDescent="0.35">
      <c r="M182" s="376">
        <f t="shared" si="72"/>
        <v>173</v>
      </c>
      <c r="N182" s="377">
        <f t="shared" si="74"/>
        <v>2.8985507246376812E-3</v>
      </c>
      <c r="P182" s="371">
        <f t="shared" si="75"/>
        <v>0.78684323803219769</v>
      </c>
      <c r="Q182" s="378">
        <f t="shared" si="71"/>
        <v>3.1473729521287908</v>
      </c>
      <c r="R182" s="379"/>
    </row>
    <row r="183" spans="13:18" ht="20.25" customHeight="1" x14ac:dyDescent="0.35">
      <c r="M183" s="376">
        <f t="shared" si="72"/>
        <v>174</v>
      </c>
      <c r="N183" s="377">
        <f t="shared" si="74"/>
        <v>2.881844380403458E-3</v>
      </c>
      <c r="P183" s="371">
        <f t="shared" si="75"/>
        <v>0.78396139365179418</v>
      </c>
      <c r="Q183" s="378">
        <f t="shared" si="71"/>
        <v>3.1358455746071767</v>
      </c>
      <c r="R183" s="378">
        <f t="shared" ref="R183" si="91">AVERAGE(Q183,Q182)</f>
        <v>3.1416092633679837</v>
      </c>
    </row>
    <row r="184" spans="13:18" ht="20.25" customHeight="1" x14ac:dyDescent="0.35">
      <c r="M184" s="376">
        <f t="shared" si="72"/>
        <v>175</v>
      </c>
      <c r="N184" s="377">
        <f t="shared" si="74"/>
        <v>2.8653295128939827E-3</v>
      </c>
      <c r="P184" s="371">
        <f t="shared" si="75"/>
        <v>0.78682672316468816</v>
      </c>
      <c r="Q184" s="378">
        <f t="shared" si="71"/>
        <v>3.1473068926587526</v>
      </c>
      <c r="R184" s="379"/>
    </row>
    <row r="185" spans="13:18" ht="20.25" customHeight="1" x14ac:dyDescent="0.35">
      <c r="M185" s="376">
        <f t="shared" si="72"/>
        <v>176</v>
      </c>
      <c r="N185" s="377">
        <f t="shared" si="74"/>
        <v>2.8490028490028491E-3</v>
      </c>
      <c r="P185" s="371">
        <f t="shared" si="75"/>
        <v>0.78397772031568536</v>
      </c>
      <c r="Q185" s="378">
        <f t="shared" si="71"/>
        <v>3.1359108812627414</v>
      </c>
      <c r="R185" s="378">
        <f t="shared" ref="R185" si="92">AVERAGE(Q185,Q184)</f>
        <v>3.1416088869607472</v>
      </c>
    </row>
    <row r="186" spans="13:18" ht="20.25" customHeight="1" x14ac:dyDescent="0.35">
      <c r="M186" s="376">
        <f t="shared" si="72"/>
        <v>177</v>
      </c>
      <c r="N186" s="377">
        <f t="shared" si="74"/>
        <v>2.8328611898016999E-3</v>
      </c>
      <c r="P186" s="371">
        <f t="shared" si="75"/>
        <v>0.78681058150548711</v>
      </c>
      <c r="Q186" s="378">
        <f t="shared" si="71"/>
        <v>3.1472423260219484</v>
      </c>
      <c r="R186" s="379"/>
    </row>
    <row r="187" spans="13:18" ht="20.25" customHeight="1" x14ac:dyDescent="0.35">
      <c r="M187" s="376">
        <f t="shared" si="72"/>
        <v>178</v>
      </c>
      <c r="N187" s="377">
        <f t="shared" si="74"/>
        <v>2.8169014084507044E-3</v>
      </c>
      <c r="P187" s="371">
        <f t="shared" si="75"/>
        <v>0.78399368009703641</v>
      </c>
      <c r="Q187" s="378">
        <f t="shared" si="71"/>
        <v>3.1359747203881456</v>
      </c>
      <c r="R187" s="378">
        <f t="shared" ref="R187" si="93">AVERAGE(Q187,Q186)</f>
        <v>3.141608523205047</v>
      </c>
    </row>
    <row r="188" spans="13:18" ht="20.25" customHeight="1" x14ac:dyDescent="0.35">
      <c r="M188" s="376">
        <f t="shared" si="72"/>
        <v>179</v>
      </c>
      <c r="N188" s="377">
        <f t="shared" si="74"/>
        <v>2.8011204481792717E-3</v>
      </c>
      <c r="P188" s="371">
        <f t="shared" si="75"/>
        <v>0.78679480054521567</v>
      </c>
      <c r="Q188" s="378">
        <f t="shared" si="71"/>
        <v>3.1471792021808627</v>
      </c>
      <c r="R188" s="379"/>
    </row>
    <row r="189" spans="13:18" ht="20.25" customHeight="1" x14ac:dyDescent="0.35">
      <c r="M189" s="376">
        <f t="shared" si="72"/>
        <v>180</v>
      </c>
      <c r="N189" s="377">
        <f t="shared" si="74"/>
        <v>2.7855153203342618E-3</v>
      </c>
      <c r="P189" s="371">
        <f t="shared" si="75"/>
        <v>0.78400928522488145</v>
      </c>
      <c r="Q189" s="378">
        <f t="shared" si="71"/>
        <v>3.1360371408995258</v>
      </c>
      <c r="R189" s="378">
        <f t="shared" ref="R189" si="94">AVERAGE(Q189,Q188)</f>
        <v>3.1416081715401942</v>
      </c>
    </row>
    <row r="190" spans="13:18" ht="20.25" customHeight="1" x14ac:dyDescent="0.35">
      <c r="M190" s="376">
        <f t="shared" si="72"/>
        <v>181</v>
      </c>
      <c r="N190" s="377">
        <f t="shared" si="74"/>
        <v>2.7700831024930748E-3</v>
      </c>
      <c r="P190" s="371">
        <f t="shared" si="75"/>
        <v>0.7867793683273745</v>
      </c>
      <c r="Q190" s="378">
        <f t="shared" si="71"/>
        <v>3.147117473309498</v>
      </c>
      <c r="R190" s="379"/>
    </row>
    <row r="191" spans="13:18" ht="20.25" customHeight="1" x14ac:dyDescent="0.35">
      <c r="M191" s="376">
        <f t="shared" si="72"/>
        <v>182</v>
      </c>
      <c r="N191" s="377">
        <f t="shared" si="74"/>
        <v>2.7548209366391185E-3</v>
      </c>
      <c r="P191" s="371">
        <f t="shared" si="75"/>
        <v>0.78402454739073535</v>
      </c>
      <c r="Q191" s="378">
        <f t="shared" si="71"/>
        <v>3.1360981895629414</v>
      </c>
      <c r="R191" s="378">
        <f t="shared" ref="R191" si="95">AVERAGE(Q191,Q190)</f>
        <v>3.1416078314362199</v>
      </c>
    </row>
    <row r="192" spans="13:18" ht="20.25" customHeight="1" x14ac:dyDescent="0.35">
      <c r="M192" s="376">
        <f t="shared" si="72"/>
        <v>183</v>
      </c>
      <c r="N192" s="377">
        <f t="shared" si="74"/>
        <v>2.7397260273972603E-3</v>
      </c>
      <c r="P192" s="371">
        <f t="shared" si="75"/>
        <v>0.7867642734181326</v>
      </c>
      <c r="Q192" s="378">
        <f t="shared" si="71"/>
        <v>3.1470570936725304</v>
      </c>
      <c r="R192" s="379"/>
    </row>
    <row r="193" spans="13:18" ht="20.25" customHeight="1" x14ac:dyDescent="0.35">
      <c r="M193" s="376">
        <f t="shared" si="72"/>
        <v>184</v>
      </c>
      <c r="N193" s="377">
        <f t="shared" si="74"/>
        <v>2.7247956403269754E-3</v>
      </c>
      <c r="P193" s="371">
        <f t="shared" si="75"/>
        <v>0.78403947777780558</v>
      </c>
      <c r="Q193" s="378">
        <f t="shared" si="71"/>
        <v>3.1361579111112223</v>
      </c>
      <c r="R193" s="378">
        <f t="shared" ref="R193" si="96">AVERAGE(Q193,Q192)</f>
        <v>3.1416075023918761</v>
      </c>
    </row>
    <row r="194" spans="13:18" ht="20.25" customHeight="1" x14ac:dyDescent="0.35">
      <c r="M194" s="376">
        <f t="shared" si="72"/>
        <v>185</v>
      </c>
      <c r="N194" s="377">
        <f t="shared" si="74"/>
        <v>2.7100271002710027E-3</v>
      </c>
      <c r="P194" s="371">
        <f t="shared" si="75"/>
        <v>0.7867495048780766</v>
      </c>
      <c r="Q194" s="378">
        <f t="shared" si="71"/>
        <v>3.1469980195123064</v>
      </c>
      <c r="R194" s="379"/>
    </row>
    <row r="195" spans="13:18" ht="20.25" customHeight="1" x14ac:dyDescent="0.35">
      <c r="M195" s="376">
        <f t="shared" si="72"/>
        <v>186</v>
      </c>
      <c r="N195" s="377">
        <f t="shared" si="74"/>
        <v>2.6954177897574125E-3</v>
      </c>
      <c r="P195" s="371">
        <f t="shared" si="75"/>
        <v>0.78405408708831914</v>
      </c>
      <c r="Q195" s="378">
        <f t="shared" si="71"/>
        <v>3.1362163483532766</v>
      </c>
      <c r="R195" s="378">
        <f t="shared" ref="R195" si="97">AVERAGE(Q195,Q194)</f>
        <v>3.1416071839327913</v>
      </c>
    </row>
    <row r="196" spans="13:18" ht="20.25" customHeight="1" x14ac:dyDescent="0.35">
      <c r="M196" s="376">
        <f t="shared" si="72"/>
        <v>187</v>
      </c>
      <c r="N196" s="377">
        <f t="shared" si="74"/>
        <v>2.6809651474530832E-3</v>
      </c>
      <c r="P196" s="371">
        <f t="shared" si="75"/>
        <v>0.78673505223577223</v>
      </c>
      <c r="Q196" s="378">
        <f t="shared" si="71"/>
        <v>3.1469402089430889</v>
      </c>
      <c r="R196" s="379"/>
    </row>
    <row r="197" spans="13:18" ht="20.25" customHeight="1" x14ac:dyDescent="0.35">
      <c r="M197" s="376">
        <f t="shared" si="72"/>
        <v>188</v>
      </c>
      <c r="N197" s="377">
        <f t="shared" si="74"/>
        <v>2.6666666666666666E-3</v>
      </c>
      <c r="P197" s="371">
        <f t="shared" si="75"/>
        <v>0.78406838556910552</v>
      </c>
      <c r="Q197" s="378">
        <f t="shared" si="71"/>
        <v>3.1362735422764221</v>
      </c>
      <c r="R197" s="378">
        <f t="shared" ref="R197" si="98">AVERAGE(Q197,Q196)</f>
        <v>3.1416068756097557</v>
      </c>
    </row>
    <row r="198" spans="13:18" ht="20.25" customHeight="1" x14ac:dyDescent="0.35">
      <c r="M198" s="376">
        <f t="shared" si="72"/>
        <v>189</v>
      </c>
      <c r="N198" s="377">
        <f t="shared" si="74"/>
        <v>2.6525198938992041E-3</v>
      </c>
      <c r="P198" s="371">
        <f t="shared" si="75"/>
        <v>0.78672090546300477</v>
      </c>
      <c r="Q198" s="378">
        <f t="shared" si="71"/>
        <v>3.1468836218520191</v>
      </c>
      <c r="R198" s="379"/>
    </row>
    <row r="199" spans="13:18" ht="20.25" customHeight="1" x14ac:dyDescent="0.35">
      <c r="M199" s="376">
        <f t="shared" si="72"/>
        <v>190</v>
      </c>
      <c r="N199" s="377">
        <f t="shared" si="74"/>
        <v>2.6385224274406332E-3</v>
      </c>
      <c r="P199" s="371">
        <f t="shared" si="75"/>
        <v>0.7840823830355641</v>
      </c>
      <c r="Q199" s="378">
        <f t="shared" si="71"/>
        <v>3.1363295321422564</v>
      </c>
      <c r="R199" s="378">
        <f t="shared" ref="R199" si="99">AVERAGE(Q199,Q198)</f>
        <v>3.1416065769971375</v>
      </c>
    </row>
    <row r="200" spans="13:18" ht="20.25" customHeight="1" x14ac:dyDescent="0.35">
      <c r="M200" s="376">
        <f t="shared" si="72"/>
        <v>191</v>
      </c>
      <c r="N200" s="377">
        <f t="shared" si="74"/>
        <v>2.6246719160104987E-3</v>
      </c>
      <c r="P200" s="371">
        <f t="shared" si="75"/>
        <v>0.78670705495157456</v>
      </c>
      <c r="Q200" s="378">
        <f t="shared" si="71"/>
        <v>3.1468282198062982</v>
      </c>
      <c r="R200" s="379"/>
    </row>
    <row r="201" spans="13:18" ht="20.25" customHeight="1" x14ac:dyDescent="0.35">
      <c r="M201" s="376">
        <f t="shared" si="72"/>
        <v>192</v>
      </c>
      <c r="N201" s="377">
        <f t="shared" si="74"/>
        <v>2.6109660574412533E-3</v>
      </c>
      <c r="P201" s="371">
        <f t="shared" si="75"/>
        <v>0.78409608889413329</v>
      </c>
      <c r="Q201" s="378">
        <f t="shared" si="71"/>
        <v>3.1363843555765332</v>
      </c>
      <c r="R201" s="378">
        <f t="shared" ref="R201" si="100">AVERAGE(Q201,Q200)</f>
        <v>3.1416062876914159</v>
      </c>
    </row>
    <row r="202" spans="13:18" ht="20.25" customHeight="1" x14ac:dyDescent="0.35">
      <c r="M202" s="376">
        <f t="shared" si="72"/>
        <v>193</v>
      </c>
      <c r="N202" s="377">
        <f t="shared" si="74"/>
        <v>2.5974025974025974E-3</v>
      </c>
      <c r="P202" s="371">
        <f t="shared" si="75"/>
        <v>0.78669349149153589</v>
      </c>
      <c r="Q202" s="378">
        <f t="shared" ref="Q202:Q265" si="101">P202*4</f>
        <v>3.1467739659661436</v>
      </c>
      <c r="R202" s="379"/>
    </row>
    <row r="203" spans="13:18" ht="20.25" customHeight="1" x14ac:dyDescent="0.35">
      <c r="M203" s="376">
        <f t="shared" ref="M203:M266" si="102">M202+K$11</f>
        <v>194</v>
      </c>
      <c r="N203" s="377">
        <f t="shared" si="74"/>
        <v>2.5839793281653748E-3</v>
      </c>
      <c r="P203" s="371">
        <f t="shared" si="75"/>
        <v>0.78410951216337055</v>
      </c>
      <c r="Q203" s="378">
        <f t="shared" si="101"/>
        <v>3.1364380486534822</v>
      </c>
      <c r="R203" s="378">
        <f t="shared" ref="R203" si="103">AVERAGE(Q203,Q202)</f>
        <v>3.1416060073098127</v>
      </c>
    </row>
    <row r="204" spans="13:18" ht="20.25" customHeight="1" x14ac:dyDescent="0.35">
      <c r="M204" s="376">
        <f t="shared" si="102"/>
        <v>195</v>
      </c>
      <c r="N204" s="377">
        <f t="shared" ref="N204:N267" si="104">K$9/(2*M204-1)</f>
        <v>2.5706940874035988E-3</v>
      </c>
      <c r="P204" s="371">
        <f t="shared" ref="P204:P267" si="105">(-1)^(M203)*N204+P203</f>
        <v>0.78668020625077417</v>
      </c>
      <c r="Q204" s="378">
        <f t="shared" si="101"/>
        <v>3.1467208250030967</v>
      </c>
      <c r="R204" s="379"/>
    </row>
    <row r="205" spans="13:18" ht="20.25" customHeight="1" x14ac:dyDescent="0.35">
      <c r="M205" s="376">
        <f t="shared" si="102"/>
        <v>196</v>
      </c>
      <c r="N205" s="377">
        <f t="shared" si="104"/>
        <v>2.5575447570332483E-3</v>
      </c>
      <c r="P205" s="371">
        <f t="shared" si="105"/>
        <v>0.78412266149374088</v>
      </c>
      <c r="Q205" s="378">
        <f t="shared" si="101"/>
        <v>3.1364906459749635</v>
      </c>
      <c r="R205" s="378">
        <f t="shared" ref="R205" si="106">AVERAGE(Q205,Q204)</f>
        <v>3.1416057354890299</v>
      </c>
    </row>
    <row r="206" spans="13:18" ht="20.25" customHeight="1" x14ac:dyDescent="0.35">
      <c r="M206" s="376">
        <f t="shared" si="102"/>
        <v>197</v>
      </c>
      <c r="N206" s="377">
        <f t="shared" si="104"/>
        <v>2.5445292620865142E-3</v>
      </c>
      <c r="P206" s="371">
        <f t="shared" si="105"/>
        <v>0.78666719075582736</v>
      </c>
      <c r="Q206" s="378">
        <f t="shared" si="101"/>
        <v>3.1466687630233094</v>
      </c>
      <c r="R206" s="379"/>
    </row>
    <row r="207" spans="13:18" ht="20.25" customHeight="1" x14ac:dyDescent="0.35">
      <c r="M207" s="376">
        <f t="shared" si="102"/>
        <v>198</v>
      </c>
      <c r="N207" s="377">
        <f t="shared" si="104"/>
        <v>2.5316455696202532E-3</v>
      </c>
      <c r="P207" s="371">
        <f t="shared" si="105"/>
        <v>0.78413554518620709</v>
      </c>
      <c r="Q207" s="378">
        <f t="shared" si="101"/>
        <v>3.1365421807448284</v>
      </c>
      <c r="R207" s="378">
        <f t="shared" ref="R207" si="107">AVERAGE(Q207,Q206)</f>
        <v>3.1416054718840689</v>
      </c>
    </row>
    <row r="208" spans="13:18" ht="20.25" customHeight="1" x14ac:dyDescent="0.35">
      <c r="M208" s="376">
        <f t="shared" si="102"/>
        <v>199</v>
      </c>
      <c r="N208" s="377">
        <f t="shared" si="104"/>
        <v>2.5188916876574307E-3</v>
      </c>
      <c r="P208" s="371">
        <f t="shared" si="105"/>
        <v>0.78665443687386449</v>
      </c>
      <c r="Q208" s="378">
        <f t="shared" si="101"/>
        <v>3.146617747495458</v>
      </c>
      <c r="R208" s="379"/>
    </row>
    <row r="209" spans="13:18" ht="20.25" customHeight="1" x14ac:dyDescent="0.35">
      <c r="M209" s="376">
        <f t="shared" si="102"/>
        <v>200</v>
      </c>
      <c r="N209" s="377">
        <f t="shared" si="104"/>
        <v>2.5062656641604009E-3</v>
      </c>
      <c r="P209" s="371">
        <f t="shared" si="105"/>
        <v>0.78414817120970404</v>
      </c>
      <c r="Q209" s="378">
        <f t="shared" si="101"/>
        <v>3.1365926848388161</v>
      </c>
      <c r="R209" s="378">
        <f t="shared" ref="R209" si="108">AVERAGE(Q209,Q208)</f>
        <v>3.1416052161671368</v>
      </c>
    </row>
    <row r="210" spans="13:18" ht="20.25" customHeight="1" x14ac:dyDescent="0.35">
      <c r="M210" s="376">
        <f t="shared" si="102"/>
        <v>201</v>
      </c>
      <c r="N210" s="377">
        <f t="shared" si="104"/>
        <v>2.4937655860349127E-3</v>
      </c>
      <c r="P210" s="371">
        <f t="shared" si="105"/>
        <v>0.78664193679573891</v>
      </c>
      <c r="Q210" s="378">
        <f t="shared" si="101"/>
        <v>3.1465677471829556</v>
      </c>
      <c r="R210" s="379"/>
    </row>
    <row r="211" spans="13:18" ht="20.25" customHeight="1" x14ac:dyDescent="0.35">
      <c r="M211" s="376">
        <f t="shared" si="102"/>
        <v>202</v>
      </c>
      <c r="N211" s="377">
        <f t="shared" si="104"/>
        <v>2.4813895781637717E-3</v>
      </c>
      <c r="P211" s="371">
        <f t="shared" si="105"/>
        <v>0.78416054721757511</v>
      </c>
      <c r="Q211" s="378">
        <f t="shared" si="101"/>
        <v>3.1366421888703004</v>
      </c>
      <c r="R211" s="378">
        <f t="shared" ref="R211" si="109">AVERAGE(Q211,Q210)</f>
        <v>3.1416049680266278</v>
      </c>
    </row>
    <row r="212" spans="13:18" ht="20.25" customHeight="1" x14ac:dyDescent="0.35">
      <c r="M212" s="376">
        <f t="shared" si="102"/>
        <v>203</v>
      </c>
      <c r="N212" s="377">
        <f t="shared" si="104"/>
        <v>2.4691358024691358E-3</v>
      </c>
      <c r="P212" s="371">
        <f t="shared" si="105"/>
        <v>0.78662968302004421</v>
      </c>
      <c r="Q212" s="378">
        <f t="shared" si="101"/>
        <v>3.1465187320801769</v>
      </c>
      <c r="R212" s="379"/>
    </row>
    <row r="213" spans="13:18" ht="20.25" customHeight="1" x14ac:dyDescent="0.35">
      <c r="M213" s="376">
        <f t="shared" si="102"/>
        <v>204</v>
      </c>
      <c r="N213" s="377">
        <f t="shared" si="104"/>
        <v>2.4570024570024569E-3</v>
      </c>
      <c r="P213" s="371">
        <f t="shared" si="105"/>
        <v>0.78417268056304179</v>
      </c>
      <c r="Q213" s="378">
        <f t="shared" si="101"/>
        <v>3.1366907222521672</v>
      </c>
      <c r="R213" s="378">
        <f t="shared" ref="R213" si="110">AVERAGE(Q213,Q212)</f>
        <v>3.1416047271661718</v>
      </c>
    </row>
    <row r="214" spans="13:18" ht="20.25" customHeight="1" x14ac:dyDescent="0.35">
      <c r="M214" s="376">
        <f t="shared" si="102"/>
        <v>205</v>
      </c>
      <c r="N214" s="377">
        <f t="shared" si="104"/>
        <v>2.4449877750611247E-3</v>
      </c>
      <c r="P214" s="371">
        <f t="shared" si="105"/>
        <v>0.78661766833810287</v>
      </c>
      <c r="Q214" s="378">
        <f t="shared" si="101"/>
        <v>3.1464706733524115</v>
      </c>
      <c r="R214" s="379"/>
    </row>
    <row r="215" spans="13:18" ht="20.25" customHeight="1" x14ac:dyDescent="0.35">
      <c r="M215" s="376">
        <f t="shared" si="102"/>
        <v>206</v>
      </c>
      <c r="N215" s="377">
        <f t="shared" si="104"/>
        <v>2.4330900243309003E-3</v>
      </c>
      <c r="P215" s="371">
        <f t="shared" si="105"/>
        <v>0.78418457831377197</v>
      </c>
      <c r="Q215" s="378">
        <f t="shared" si="101"/>
        <v>3.1367383132550879</v>
      </c>
      <c r="R215" s="378">
        <f t="shared" ref="R215" si="111">AVERAGE(Q215,Q214)</f>
        <v>3.1416044933037499</v>
      </c>
    </row>
    <row r="216" spans="13:18" ht="20.25" customHeight="1" x14ac:dyDescent="0.35">
      <c r="M216" s="376">
        <f t="shared" si="102"/>
        <v>207</v>
      </c>
      <c r="N216" s="377">
        <f t="shared" si="104"/>
        <v>2.4213075060532689E-3</v>
      </c>
      <c r="P216" s="371">
        <f t="shared" si="105"/>
        <v>0.78660588581982527</v>
      </c>
      <c r="Q216" s="378">
        <f t="shared" si="101"/>
        <v>3.1464235432793011</v>
      </c>
      <c r="R216" s="379"/>
    </row>
    <row r="217" spans="13:18" ht="20.25" customHeight="1" x14ac:dyDescent="0.35">
      <c r="M217" s="376">
        <f t="shared" si="102"/>
        <v>208</v>
      </c>
      <c r="N217" s="377">
        <f t="shared" si="104"/>
        <v>2.4096385542168677E-3</v>
      </c>
      <c r="P217" s="371">
        <f t="shared" si="105"/>
        <v>0.78419624726560844</v>
      </c>
      <c r="Q217" s="378">
        <f t="shared" si="101"/>
        <v>3.1367849890624337</v>
      </c>
      <c r="R217" s="378">
        <f t="shared" ref="R217" si="112">AVERAGE(Q217,Q216)</f>
        <v>3.1416042661708676</v>
      </c>
    </row>
    <row r="218" spans="13:18" ht="20.25" customHeight="1" x14ac:dyDescent="0.35">
      <c r="M218" s="376">
        <f t="shared" si="102"/>
        <v>209</v>
      </c>
      <c r="N218" s="377">
        <f t="shared" si="104"/>
        <v>2.3980815347721821E-3</v>
      </c>
      <c r="P218" s="371">
        <f t="shared" si="105"/>
        <v>0.7865943288003806</v>
      </c>
      <c r="Q218" s="378">
        <f t="shared" si="101"/>
        <v>3.1463773152015224</v>
      </c>
      <c r="R218" s="379"/>
    </row>
    <row r="219" spans="13:18" ht="20.25" customHeight="1" x14ac:dyDescent="0.35">
      <c r="M219" s="376">
        <f t="shared" si="102"/>
        <v>210</v>
      </c>
      <c r="N219" s="377">
        <f t="shared" si="104"/>
        <v>2.3866348448687352E-3</v>
      </c>
      <c r="P219" s="371">
        <f t="shared" si="105"/>
        <v>0.78420769395551182</v>
      </c>
      <c r="Q219" s="378">
        <f t="shared" si="101"/>
        <v>3.1368307758220473</v>
      </c>
      <c r="R219" s="378">
        <f t="shared" ref="R219" si="113">AVERAGE(Q219,Q218)</f>
        <v>3.1416040455117846</v>
      </c>
    </row>
    <row r="220" spans="13:18" ht="20.25" customHeight="1" x14ac:dyDescent="0.35">
      <c r="M220" s="376">
        <f t="shared" si="102"/>
        <v>211</v>
      </c>
      <c r="N220" s="377">
        <f t="shared" si="104"/>
        <v>2.3752969121140144E-3</v>
      </c>
      <c r="P220" s="371">
        <f t="shared" si="105"/>
        <v>0.78658299086762584</v>
      </c>
      <c r="Q220" s="378">
        <f t="shared" si="101"/>
        <v>3.1463319634705034</v>
      </c>
      <c r="R220" s="379"/>
    </row>
    <row r="221" spans="13:18" ht="20.25" customHeight="1" x14ac:dyDescent="0.35">
      <c r="M221" s="376">
        <f t="shared" si="102"/>
        <v>212</v>
      </c>
      <c r="N221" s="377">
        <f t="shared" si="104"/>
        <v>2.3640661938534278E-3</v>
      </c>
      <c r="P221" s="371">
        <f t="shared" si="105"/>
        <v>0.78421892467377241</v>
      </c>
      <c r="Q221" s="378">
        <f t="shared" si="101"/>
        <v>3.1368756986950896</v>
      </c>
      <c r="R221" s="378">
        <f t="shared" ref="R221" si="114">AVERAGE(Q221,Q220)</f>
        <v>3.1416038310827963</v>
      </c>
    </row>
    <row r="222" spans="13:18" ht="20.25" customHeight="1" x14ac:dyDescent="0.35">
      <c r="M222" s="376">
        <f t="shared" si="102"/>
        <v>213</v>
      </c>
      <c r="N222" s="377">
        <f t="shared" si="104"/>
        <v>2.352941176470588E-3</v>
      </c>
      <c r="P222" s="371">
        <f t="shared" si="105"/>
        <v>0.78657186585024297</v>
      </c>
      <c r="Q222" s="378">
        <f t="shared" si="101"/>
        <v>3.1462874634009719</v>
      </c>
      <c r="R222" s="379"/>
    </row>
    <row r="223" spans="13:18" ht="20.25" customHeight="1" x14ac:dyDescent="0.35">
      <c r="M223" s="376">
        <f t="shared" si="102"/>
        <v>214</v>
      </c>
      <c r="N223" s="377">
        <f t="shared" si="104"/>
        <v>2.34192037470726E-3</v>
      </c>
      <c r="P223" s="371">
        <f t="shared" si="105"/>
        <v>0.78422994547553571</v>
      </c>
      <c r="Q223" s="378">
        <f t="shared" si="101"/>
        <v>3.1369197819021428</v>
      </c>
      <c r="R223" s="378">
        <f t="shared" ref="R223" si="115">AVERAGE(Q223,Q222)</f>
        <v>3.1416036226515573</v>
      </c>
    </row>
    <row r="224" spans="13:18" ht="20.25" customHeight="1" x14ac:dyDescent="0.35">
      <c r="M224" s="376">
        <f t="shared" si="102"/>
        <v>215</v>
      </c>
      <c r="N224" s="377">
        <f t="shared" si="104"/>
        <v>2.331002331002331E-3</v>
      </c>
      <c r="P224" s="371">
        <f t="shared" si="105"/>
        <v>0.78656094780653807</v>
      </c>
      <c r="Q224" s="378">
        <f t="shared" si="101"/>
        <v>3.1462437912261523</v>
      </c>
      <c r="R224" s="379"/>
    </row>
    <row r="225" spans="13:18" ht="20.25" customHeight="1" x14ac:dyDescent="0.35">
      <c r="M225" s="376">
        <f t="shared" si="102"/>
        <v>216</v>
      </c>
      <c r="N225" s="377">
        <f t="shared" si="104"/>
        <v>2.3201856148491878E-3</v>
      </c>
      <c r="P225" s="371">
        <f t="shared" si="105"/>
        <v>0.78424076219168892</v>
      </c>
      <c r="Q225" s="378">
        <f t="shared" si="101"/>
        <v>3.1369630487667557</v>
      </c>
      <c r="R225" s="378">
        <f t="shared" ref="R225" si="116">AVERAGE(Q225,Q224)</f>
        <v>3.141603419996454</v>
      </c>
    </row>
    <row r="226" spans="13:18" ht="20.25" customHeight="1" x14ac:dyDescent="0.35">
      <c r="M226" s="376">
        <f t="shared" si="102"/>
        <v>217</v>
      </c>
      <c r="N226" s="377">
        <f t="shared" si="104"/>
        <v>2.3094688221709007E-3</v>
      </c>
      <c r="P226" s="371">
        <f t="shared" si="105"/>
        <v>0.78655023101385979</v>
      </c>
      <c r="Q226" s="378">
        <f t="shared" si="101"/>
        <v>3.1462009240554392</v>
      </c>
      <c r="R226" s="379"/>
    </row>
    <row r="227" spans="13:18" ht="20.25" customHeight="1" x14ac:dyDescent="0.35">
      <c r="M227" s="376">
        <f t="shared" si="102"/>
        <v>218</v>
      </c>
      <c r="N227" s="377">
        <f t="shared" si="104"/>
        <v>2.2988505747126436E-3</v>
      </c>
      <c r="P227" s="371">
        <f t="shared" si="105"/>
        <v>0.78425138043914711</v>
      </c>
      <c r="Q227" s="378">
        <f t="shared" si="101"/>
        <v>3.1370055217565884</v>
      </c>
      <c r="R227" s="378">
        <f t="shared" ref="R227" si="117">AVERAGE(Q227,Q226)</f>
        <v>3.1416032229060136</v>
      </c>
    </row>
    <row r="228" spans="13:18" ht="20.25" customHeight="1" x14ac:dyDescent="0.35">
      <c r="M228" s="376">
        <f t="shared" si="102"/>
        <v>219</v>
      </c>
      <c r="N228" s="377">
        <f t="shared" si="104"/>
        <v>2.2883295194508009E-3</v>
      </c>
      <c r="P228" s="371">
        <f t="shared" si="105"/>
        <v>0.7865397099585979</v>
      </c>
      <c r="Q228" s="378">
        <f t="shared" si="101"/>
        <v>3.1461588398343916</v>
      </c>
      <c r="R228" s="379"/>
    </row>
    <row r="229" spans="13:18" ht="20.25" customHeight="1" x14ac:dyDescent="0.35">
      <c r="M229" s="376">
        <f t="shared" si="102"/>
        <v>220</v>
      </c>
      <c r="N229" s="377">
        <f t="shared" si="104"/>
        <v>2.2779043280182231E-3</v>
      </c>
      <c r="P229" s="371">
        <f t="shared" si="105"/>
        <v>0.78426180563057968</v>
      </c>
      <c r="Q229" s="378">
        <f t="shared" si="101"/>
        <v>3.1370472225223187</v>
      </c>
      <c r="R229" s="378">
        <f t="shared" ref="R229" si="118">AVERAGE(Q229,Q228)</f>
        <v>3.1416030311783549</v>
      </c>
    </row>
    <row r="230" spans="13:18" ht="20.25" customHeight="1" x14ac:dyDescent="0.35">
      <c r="M230" s="376">
        <f t="shared" si="102"/>
        <v>221</v>
      </c>
      <c r="N230" s="377">
        <f t="shared" si="104"/>
        <v>2.2675736961451248E-3</v>
      </c>
      <c r="P230" s="371">
        <f t="shared" si="105"/>
        <v>0.78652937932672484</v>
      </c>
      <c r="Q230" s="378">
        <f t="shared" si="101"/>
        <v>3.1461175173068994</v>
      </c>
      <c r="R230" s="379"/>
    </row>
    <row r="231" spans="13:18" ht="20.25" customHeight="1" x14ac:dyDescent="0.35">
      <c r="M231" s="376">
        <f t="shared" si="102"/>
        <v>222</v>
      </c>
      <c r="N231" s="377">
        <f t="shared" si="104"/>
        <v>2.257336343115124E-3</v>
      </c>
      <c r="P231" s="371">
        <f t="shared" si="105"/>
        <v>0.78427204298360975</v>
      </c>
      <c r="Q231" s="378">
        <f t="shared" si="101"/>
        <v>3.137088171934439</v>
      </c>
      <c r="R231" s="378">
        <f t="shared" ref="R231" si="119">AVERAGE(Q231,Q230)</f>
        <v>3.1416028446206692</v>
      </c>
    </row>
    <row r="232" spans="13:18" ht="20.25" customHeight="1" x14ac:dyDescent="0.35">
      <c r="M232" s="376">
        <f t="shared" si="102"/>
        <v>223</v>
      </c>
      <c r="N232" s="377">
        <f t="shared" si="104"/>
        <v>2.2471910112359553E-3</v>
      </c>
      <c r="P232" s="371">
        <f t="shared" si="105"/>
        <v>0.78651923399484569</v>
      </c>
      <c r="Q232" s="378">
        <f t="shared" si="101"/>
        <v>3.1460769359793828</v>
      </c>
      <c r="R232" s="379"/>
    </row>
    <row r="233" spans="13:18" ht="20.25" customHeight="1" x14ac:dyDescent="0.35">
      <c r="M233" s="376">
        <f t="shared" si="102"/>
        <v>224</v>
      </c>
      <c r="N233" s="377">
        <f t="shared" si="104"/>
        <v>2.2371364653243847E-3</v>
      </c>
      <c r="P233" s="371">
        <f t="shared" si="105"/>
        <v>0.78428209752952127</v>
      </c>
      <c r="Q233" s="378">
        <f t="shared" si="101"/>
        <v>3.1371283901180851</v>
      </c>
      <c r="R233" s="378">
        <f t="shared" ref="R233" si="120">AVERAGE(Q233,Q232)</f>
        <v>3.1416026630487339</v>
      </c>
    </row>
    <row r="234" spans="13:18" ht="20.25" customHeight="1" x14ac:dyDescent="0.35">
      <c r="M234" s="376">
        <f t="shared" si="102"/>
        <v>225</v>
      </c>
      <c r="N234" s="377">
        <f t="shared" si="104"/>
        <v>2.2271714922048997E-3</v>
      </c>
      <c r="P234" s="371">
        <f t="shared" si="105"/>
        <v>0.78650926902172613</v>
      </c>
      <c r="Q234" s="378">
        <f t="shared" si="101"/>
        <v>3.1460370760869045</v>
      </c>
      <c r="R234" s="379"/>
    </row>
    <row r="235" spans="13:18" ht="20.25" customHeight="1" x14ac:dyDescent="0.35">
      <c r="M235" s="376">
        <f t="shared" si="102"/>
        <v>226</v>
      </c>
      <c r="N235" s="377">
        <f t="shared" si="104"/>
        <v>2.2172949002217295E-3</v>
      </c>
      <c r="P235" s="371">
        <f t="shared" si="105"/>
        <v>0.78429197412150442</v>
      </c>
      <c r="Q235" s="378">
        <f t="shared" si="101"/>
        <v>3.1371678964860177</v>
      </c>
      <c r="R235" s="378">
        <f t="shared" ref="R235" si="121">AVERAGE(Q235,Q234)</f>
        <v>3.1416024862864611</v>
      </c>
    </row>
    <row r="236" spans="13:18" ht="20.25" customHeight="1" x14ac:dyDescent="0.35">
      <c r="M236" s="376">
        <f t="shared" si="102"/>
        <v>227</v>
      </c>
      <c r="N236" s="377">
        <f t="shared" si="104"/>
        <v>2.2075055187637969E-3</v>
      </c>
      <c r="P236" s="371">
        <f t="shared" si="105"/>
        <v>0.78649947964026823</v>
      </c>
      <c r="Q236" s="378">
        <f t="shared" si="101"/>
        <v>3.1459979185610729</v>
      </c>
      <c r="R236" s="379"/>
    </row>
    <row r="237" spans="13:18" ht="20.25" customHeight="1" x14ac:dyDescent="0.35">
      <c r="M237" s="376">
        <f t="shared" si="102"/>
        <v>228</v>
      </c>
      <c r="N237" s="377">
        <f t="shared" si="104"/>
        <v>2.1978021978021978E-3</v>
      </c>
      <c r="P237" s="371">
        <f t="shared" si="105"/>
        <v>0.78430167744246604</v>
      </c>
      <c r="Q237" s="378">
        <f t="shared" si="101"/>
        <v>3.1372067097698642</v>
      </c>
      <c r="R237" s="378">
        <f t="shared" ref="R237" si="122">AVERAGE(Q237,Q236)</f>
        <v>3.1416023141654685</v>
      </c>
    </row>
    <row r="238" spans="13:18" ht="20.25" customHeight="1" x14ac:dyDescent="0.35">
      <c r="M238" s="376">
        <f t="shared" si="102"/>
        <v>229</v>
      </c>
      <c r="N238" s="377">
        <f t="shared" si="104"/>
        <v>2.1881838074398249E-3</v>
      </c>
      <c r="P238" s="371">
        <f t="shared" si="105"/>
        <v>0.78648986124990583</v>
      </c>
      <c r="Q238" s="378">
        <f t="shared" si="101"/>
        <v>3.1459594449996233</v>
      </c>
      <c r="R238" s="379"/>
    </row>
    <row r="239" spans="13:18" ht="20.25" customHeight="1" x14ac:dyDescent="0.35">
      <c r="M239" s="376">
        <f t="shared" si="102"/>
        <v>230</v>
      </c>
      <c r="N239" s="377">
        <f t="shared" si="104"/>
        <v>2.1786492374727671E-3</v>
      </c>
      <c r="P239" s="371">
        <f t="shared" si="105"/>
        <v>0.78431121201243303</v>
      </c>
      <c r="Q239" s="378">
        <f t="shared" si="101"/>
        <v>3.1372448480497321</v>
      </c>
      <c r="R239" s="378">
        <f t="shared" ref="R239" si="123">AVERAGE(Q239,Q238)</f>
        <v>3.1416021465246775</v>
      </c>
    </row>
    <row r="240" spans="13:18" ht="20.25" customHeight="1" x14ac:dyDescent="0.35">
      <c r="M240" s="376">
        <f t="shared" si="102"/>
        <v>231</v>
      </c>
      <c r="N240" s="377">
        <f t="shared" si="104"/>
        <v>2.1691973969631237E-3</v>
      </c>
      <c r="P240" s="371">
        <f t="shared" si="105"/>
        <v>0.78648040940939612</v>
      </c>
      <c r="Q240" s="378">
        <f t="shared" si="101"/>
        <v>3.1459216376375845</v>
      </c>
      <c r="R240" s="379"/>
    </row>
    <row r="241" spans="13:18" ht="20.25" customHeight="1" x14ac:dyDescent="0.35">
      <c r="M241" s="376">
        <f t="shared" si="102"/>
        <v>232</v>
      </c>
      <c r="N241" s="377">
        <f t="shared" si="104"/>
        <v>2.1598272138228943E-3</v>
      </c>
      <c r="P241" s="371">
        <f t="shared" si="105"/>
        <v>0.78432058219557321</v>
      </c>
      <c r="Q241" s="378">
        <f t="shared" si="101"/>
        <v>3.1372823287822929</v>
      </c>
      <c r="R241" s="378">
        <f t="shared" ref="R241" si="124">AVERAGE(Q241,Q240)</f>
        <v>3.1416019832099389</v>
      </c>
    </row>
    <row r="242" spans="13:18" ht="20.25" customHeight="1" x14ac:dyDescent="0.35">
      <c r="M242" s="376">
        <f t="shared" si="102"/>
        <v>233</v>
      </c>
      <c r="N242" s="377">
        <f t="shared" si="104"/>
        <v>2.1505376344086021E-3</v>
      </c>
      <c r="P242" s="371">
        <f t="shared" si="105"/>
        <v>0.78647111982998186</v>
      </c>
      <c r="Q242" s="378">
        <f t="shared" si="101"/>
        <v>3.1458844793199274</v>
      </c>
      <c r="R242" s="379"/>
    </row>
    <row r="243" spans="13:18" ht="20.25" customHeight="1" x14ac:dyDescent="0.35">
      <c r="M243" s="376">
        <f t="shared" si="102"/>
        <v>234</v>
      </c>
      <c r="N243" s="377">
        <f t="shared" si="104"/>
        <v>2.1413276231263384E-3</v>
      </c>
      <c r="P243" s="371">
        <f t="shared" si="105"/>
        <v>0.7843297922068555</v>
      </c>
      <c r="Q243" s="378">
        <f t="shared" si="101"/>
        <v>3.137319168827422</v>
      </c>
      <c r="R243" s="378">
        <f t="shared" ref="R243" si="125">AVERAGE(Q243,Q242)</f>
        <v>3.1416018240736747</v>
      </c>
    </row>
    <row r="244" spans="13:18" ht="20.25" customHeight="1" x14ac:dyDescent="0.35">
      <c r="M244" s="376">
        <f t="shared" si="102"/>
        <v>235</v>
      </c>
      <c r="N244" s="377">
        <f t="shared" si="104"/>
        <v>2.1321961620469083E-3</v>
      </c>
      <c r="P244" s="371">
        <f t="shared" si="105"/>
        <v>0.78646198836890246</v>
      </c>
      <c r="Q244" s="378">
        <f t="shared" si="101"/>
        <v>3.1458479534756099</v>
      </c>
      <c r="R244" s="379"/>
    </row>
    <row r="245" spans="13:18" ht="20.25" customHeight="1" x14ac:dyDescent="0.35">
      <c r="M245" s="376">
        <f t="shared" si="102"/>
        <v>236</v>
      </c>
      <c r="N245" s="377">
        <f t="shared" si="104"/>
        <v>2.1231422505307855E-3</v>
      </c>
      <c r="P245" s="371">
        <f t="shared" si="105"/>
        <v>0.78433884611837168</v>
      </c>
      <c r="Q245" s="378">
        <f t="shared" si="101"/>
        <v>3.1373553844734867</v>
      </c>
      <c r="R245" s="378">
        <f t="shared" ref="R245" si="126">AVERAGE(Q245,Q244)</f>
        <v>3.1416016689745483</v>
      </c>
    </row>
    <row r="246" spans="13:18" ht="20.25" customHeight="1" x14ac:dyDescent="0.35">
      <c r="M246" s="376">
        <f t="shared" si="102"/>
        <v>237</v>
      </c>
      <c r="N246" s="377">
        <f t="shared" si="104"/>
        <v>2.1141649048625794E-3</v>
      </c>
      <c r="P246" s="371">
        <f t="shared" si="105"/>
        <v>0.78645301102323428</v>
      </c>
      <c r="Q246" s="378">
        <f t="shared" si="101"/>
        <v>3.1458120440929371</v>
      </c>
      <c r="R246" s="379"/>
    </row>
    <row r="247" spans="13:18" ht="20.25" customHeight="1" x14ac:dyDescent="0.35">
      <c r="M247" s="376">
        <f t="shared" si="102"/>
        <v>238</v>
      </c>
      <c r="N247" s="377">
        <f t="shared" si="104"/>
        <v>2.1052631578947368E-3</v>
      </c>
      <c r="P247" s="371">
        <f t="shared" si="105"/>
        <v>0.78434774786533956</v>
      </c>
      <c r="Q247" s="378">
        <f t="shared" si="101"/>
        <v>3.1373909914613582</v>
      </c>
      <c r="R247" s="378">
        <f t="shared" ref="R247" si="127">AVERAGE(Q247,Q246)</f>
        <v>3.1416015177771479</v>
      </c>
    </row>
    <row r="248" spans="13:18" ht="20.25" customHeight="1" x14ac:dyDescent="0.35">
      <c r="M248" s="376">
        <f t="shared" si="102"/>
        <v>239</v>
      </c>
      <c r="N248" s="377">
        <f t="shared" si="104"/>
        <v>2.0964360587002098E-3</v>
      </c>
      <c r="P248" s="371">
        <f t="shared" si="105"/>
        <v>0.78644418392403981</v>
      </c>
      <c r="Q248" s="378">
        <f t="shared" si="101"/>
        <v>3.1457767356961592</v>
      </c>
      <c r="R248" s="379"/>
    </row>
    <row r="249" spans="13:18" ht="20.25" customHeight="1" x14ac:dyDescent="0.35">
      <c r="M249" s="376">
        <f t="shared" si="102"/>
        <v>240</v>
      </c>
      <c r="N249" s="377">
        <f t="shared" si="104"/>
        <v>2.0876826722338203E-3</v>
      </c>
      <c r="P249" s="371">
        <f t="shared" si="105"/>
        <v>0.784356501251806</v>
      </c>
      <c r="Q249" s="378">
        <f t="shared" si="101"/>
        <v>3.137426005007224</v>
      </c>
      <c r="R249" s="378">
        <f t="shared" ref="R249" si="128">AVERAGE(Q249,Q248)</f>
        <v>3.1416013703516916</v>
      </c>
    </row>
    <row r="250" spans="13:18" ht="20.25" customHeight="1" x14ac:dyDescent="0.35">
      <c r="M250" s="376">
        <f t="shared" si="102"/>
        <v>241</v>
      </c>
      <c r="N250" s="377">
        <f t="shared" si="104"/>
        <v>2.0790020790020791E-3</v>
      </c>
      <c r="P250" s="371">
        <f t="shared" si="105"/>
        <v>0.78643550333080814</v>
      </c>
      <c r="Q250" s="378">
        <f t="shared" si="101"/>
        <v>3.1457420133232326</v>
      </c>
      <c r="R250" s="379"/>
    </row>
    <row r="251" spans="13:18" ht="20.25" customHeight="1" x14ac:dyDescent="0.35">
      <c r="M251" s="376">
        <f t="shared" si="102"/>
        <v>242</v>
      </c>
      <c r="N251" s="377">
        <f t="shared" si="104"/>
        <v>2.070393374741201E-3</v>
      </c>
      <c r="P251" s="371">
        <f t="shared" si="105"/>
        <v>0.7843651099560669</v>
      </c>
      <c r="Q251" s="378">
        <f t="shared" si="101"/>
        <v>3.1374604398242676</v>
      </c>
      <c r="R251" s="378">
        <f t="shared" ref="R251" si="129">AVERAGE(Q251,Q250)</f>
        <v>3.1416012265737501</v>
      </c>
    </row>
    <row r="252" spans="13:18" ht="20.25" customHeight="1" x14ac:dyDescent="0.35">
      <c r="M252" s="376">
        <f t="shared" si="102"/>
        <v>243</v>
      </c>
      <c r="N252" s="377">
        <f t="shared" si="104"/>
        <v>2.0618556701030928E-3</v>
      </c>
      <c r="P252" s="371">
        <f t="shared" si="105"/>
        <v>0.78642696562616998</v>
      </c>
      <c r="Q252" s="378">
        <f t="shared" si="101"/>
        <v>3.1457078625046799</v>
      </c>
      <c r="R252" s="379"/>
    </row>
    <row r="253" spans="13:18" ht="20.25" customHeight="1" x14ac:dyDescent="0.35">
      <c r="M253" s="376">
        <f t="shared" si="102"/>
        <v>244</v>
      </c>
      <c r="N253" s="377">
        <f t="shared" si="104"/>
        <v>2.0533880903490761E-3</v>
      </c>
      <c r="P253" s="371">
        <f t="shared" si="105"/>
        <v>0.78437357753582093</v>
      </c>
      <c r="Q253" s="378">
        <f t="shared" si="101"/>
        <v>3.1374943101432837</v>
      </c>
      <c r="R253" s="378">
        <f t="shared" ref="R253" si="130">AVERAGE(Q253,Q252)</f>
        <v>3.1416010863239818</v>
      </c>
    </row>
    <row r="254" spans="13:18" ht="20.25" customHeight="1" x14ac:dyDescent="0.35">
      <c r="M254" s="376">
        <f t="shared" si="102"/>
        <v>245</v>
      </c>
      <c r="N254" s="377">
        <f t="shared" si="104"/>
        <v>2.0449897750511249E-3</v>
      </c>
      <c r="P254" s="371">
        <f t="shared" si="105"/>
        <v>0.78641856731087201</v>
      </c>
      <c r="Q254" s="378">
        <f t="shared" si="101"/>
        <v>3.145674269243488</v>
      </c>
      <c r="R254" s="379"/>
    </row>
    <row r="255" spans="13:18" ht="20.25" customHeight="1" x14ac:dyDescent="0.35">
      <c r="M255" s="376">
        <f t="shared" si="102"/>
        <v>246</v>
      </c>
      <c r="N255" s="377">
        <f t="shared" si="104"/>
        <v>2.0366598778004071E-3</v>
      </c>
      <c r="P255" s="371">
        <f t="shared" si="105"/>
        <v>0.78438190743307157</v>
      </c>
      <c r="Q255" s="378">
        <f t="shared" si="101"/>
        <v>3.1375276297322863</v>
      </c>
      <c r="R255" s="378">
        <f t="shared" ref="R255" si="131">AVERAGE(Q255,Q254)</f>
        <v>3.1416009494878869</v>
      </c>
    </row>
    <row r="256" spans="13:18" ht="20.25" customHeight="1" x14ac:dyDescent="0.35">
      <c r="M256" s="376">
        <f t="shared" si="102"/>
        <v>247</v>
      </c>
      <c r="N256" s="377">
        <f t="shared" si="104"/>
        <v>2.0283975659229209E-3</v>
      </c>
      <c r="P256" s="371">
        <f t="shared" si="105"/>
        <v>0.78641030499899445</v>
      </c>
      <c r="Q256" s="378">
        <f t="shared" si="101"/>
        <v>3.1456412199959778</v>
      </c>
      <c r="R256" s="379"/>
    </row>
    <row r="257" spans="13:18" ht="20.25" customHeight="1" x14ac:dyDescent="0.35">
      <c r="M257" s="376">
        <f t="shared" si="102"/>
        <v>248</v>
      </c>
      <c r="N257" s="377">
        <f t="shared" si="104"/>
        <v>2.0202020202020202E-3</v>
      </c>
      <c r="P257" s="371">
        <f t="shared" si="105"/>
        <v>0.78439010297879241</v>
      </c>
      <c r="Q257" s="378">
        <f t="shared" si="101"/>
        <v>3.1375604119151697</v>
      </c>
      <c r="R257" s="378">
        <f t="shared" ref="R257" si="132">AVERAGE(Q257,Q256)</f>
        <v>3.1416008159555737</v>
      </c>
    </row>
    <row r="258" spans="13:18" ht="20.25" customHeight="1" x14ac:dyDescent="0.35">
      <c r="M258" s="376">
        <f t="shared" si="102"/>
        <v>249</v>
      </c>
      <c r="N258" s="377">
        <f t="shared" si="104"/>
        <v>2.012072434607646E-3</v>
      </c>
      <c r="P258" s="371">
        <f t="shared" si="105"/>
        <v>0.78640217541340007</v>
      </c>
      <c r="Q258" s="378">
        <f t="shared" si="101"/>
        <v>3.1456087016536003</v>
      </c>
      <c r="R258" s="379"/>
    </row>
    <row r="259" spans="13:18" ht="20.25" customHeight="1" x14ac:dyDescent="0.35">
      <c r="M259" s="376">
        <f t="shared" si="102"/>
        <v>250</v>
      </c>
      <c r="N259" s="377">
        <f t="shared" si="104"/>
        <v>2.004008016032064E-3</v>
      </c>
      <c r="P259" s="371">
        <f t="shared" si="105"/>
        <v>0.78439816739736801</v>
      </c>
      <c r="Q259" s="378">
        <f t="shared" si="101"/>
        <v>3.137592669589472</v>
      </c>
      <c r="R259" s="378">
        <f t="shared" ref="R259" si="133">AVERAGE(Q259,Q258)</f>
        <v>3.1416006856215359</v>
      </c>
    </row>
    <row r="260" spans="13:18" ht="20.25" customHeight="1" x14ac:dyDescent="0.35">
      <c r="M260" s="376">
        <f t="shared" si="102"/>
        <v>251</v>
      </c>
      <c r="N260" s="377">
        <f t="shared" si="104"/>
        <v>1.996007984031936E-3</v>
      </c>
      <c r="P260" s="371">
        <f t="shared" si="105"/>
        <v>0.7863941753814</v>
      </c>
      <c r="Q260" s="378">
        <f t="shared" si="101"/>
        <v>3.1455767015256</v>
      </c>
      <c r="R260" s="379"/>
    </row>
    <row r="261" spans="13:18" ht="20.25" customHeight="1" x14ac:dyDescent="0.35">
      <c r="M261" s="376">
        <f t="shared" si="102"/>
        <v>252</v>
      </c>
      <c r="N261" s="377">
        <f t="shared" si="104"/>
        <v>1.9880715705765406E-3</v>
      </c>
      <c r="P261" s="371">
        <f t="shared" si="105"/>
        <v>0.78440610381082343</v>
      </c>
      <c r="Q261" s="378">
        <f t="shared" si="101"/>
        <v>3.1376244152432937</v>
      </c>
      <c r="R261" s="378">
        <f t="shared" ref="R261" si="134">AVERAGE(Q261,Q260)</f>
        <v>3.1416005583844466</v>
      </c>
    </row>
    <row r="262" spans="13:18" ht="20.25" customHeight="1" x14ac:dyDescent="0.35">
      <c r="M262" s="376">
        <f t="shared" si="102"/>
        <v>253</v>
      </c>
      <c r="N262" s="377">
        <f t="shared" si="104"/>
        <v>1.9801980198019802E-3</v>
      </c>
      <c r="P262" s="371">
        <f t="shared" si="105"/>
        <v>0.78638630183062541</v>
      </c>
      <c r="Q262" s="378">
        <f t="shared" si="101"/>
        <v>3.1455452073225016</v>
      </c>
      <c r="R262" s="379"/>
    </row>
    <row r="263" spans="13:18" ht="20.25" customHeight="1" x14ac:dyDescent="0.35">
      <c r="M263" s="376">
        <f t="shared" si="102"/>
        <v>254</v>
      </c>
      <c r="N263" s="377">
        <f t="shared" si="104"/>
        <v>1.9723865877712033E-3</v>
      </c>
      <c r="P263" s="371">
        <f t="shared" si="105"/>
        <v>0.7844139152428542</v>
      </c>
      <c r="Q263" s="378">
        <f t="shared" si="101"/>
        <v>3.1376556609714168</v>
      </c>
      <c r="R263" s="378">
        <f t="shared" ref="R263" si="135">AVERAGE(Q263,Q262)</f>
        <v>3.1416004341469592</v>
      </c>
    </row>
    <row r="264" spans="13:18" ht="20.25" customHeight="1" x14ac:dyDescent="0.35">
      <c r="M264" s="376">
        <f t="shared" si="102"/>
        <v>255</v>
      </c>
      <c r="N264" s="377">
        <f t="shared" si="104"/>
        <v>1.9646365422396855E-3</v>
      </c>
      <c r="P264" s="371">
        <f t="shared" si="105"/>
        <v>0.78637855178509386</v>
      </c>
      <c r="Q264" s="378">
        <f t="shared" si="101"/>
        <v>3.1455142071403754</v>
      </c>
      <c r="R264" s="379"/>
    </row>
    <row r="265" spans="13:18" ht="20.25" customHeight="1" x14ac:dyDescent="0.35">
      <c r="M265" s="376">
        <f t="shared" si="102"/>
        <v>256</v>
      </c>
      <c r="N265" s="377">
        <f t="shared" si="104"/>
        <v>1.9569471624266144E-3</v>
      </c>
      <c r="P265" s="371">
        <f t="shared" si="105"/>
        <v>0.7844216046226673</v>
      </c>
      <c r="Q265" s="378">
        <f t="shared" si="101"/>
        <v>3.1376864184906692</v>
      </c>
      <c r="R265" s="378">
        <f t="shared" ref="R265" si="136">AVERAGE(Q265,Q264)</f>
        <v>3.1416003128155223</v>
      </c>
    </row>
    <row r="266" spans="13:18" ht="20.25" customHeight="1" x14ac:dyDescent="0.35">
      <c r="M266" s="376">
        <f t="shared" si="102"/>
        <v>257</v>
      </c>
      <c r="N266" s="377">
        <f t="shared" si="104"/>
        <v>1.9493177387914229E-3</v>
      </c>
      <c r="P266" s="371">
        <f t="shared" si="105"/>
        <v>0.78637092236145878</v>
      </c>
      <c r="Q266" s="378">
        <f t="shared" ref="Q266:Q327" si="137">P266*4</f>
        <v>3.1454836894458351</v>
      </c>
      <c r="R266" s="379"/>
    </row>
    <row r="267" spans="13:18" ht="20.25" customHeight="1" x14ac:dyDescent="0.35">
      <c r="M267" s="376">
        <f t="shared" ref="M267:M327" si="138">M266+K$11</f>
        <v>258</v>
      </c>
      <c r="N267" s="377">
        <f t="shared" si="104"/>
        <v>1.9417475728155339E-3</v>
      </c>
      <c r="P267" s="371">
        <f t="shared" si="105"/>
        <v>0.78442917478864327</v>
      </c>
      <c r="Q267" s="378">
        <f t="shared" si="137"/>
        <v>3.1377166991545731</v>
      </c>
      <c r="R267" s="378">
        <f t="shared" ref="R267" si="139">AVERAGE(Q267,Q266)</f>
        <v>3.1416001943002039</v>
      </c>
    </row>
    <row r="268" spans="13:18" ht="20.25" customHeight="1" x14ac:dyDescent="0.35">
      <c r="M268" s="376">
        <f t="shared" si="138"/>
        <v>259</v>
      </c>
      <c r="N268" s="377">
        <f t="shared" ref="N268:N327" si="140">K$9/(2*M268-1)</f>
        <v>1.9342359767891683E-3</v>
      </c>
      <c r="P268" s="371">
        <f t="shared" ref="P268:P327" si="141">(-1)^(M267)*N268+P267</f>
        <v>0.78636341076543248</v>
      </c>
      <c r="Q268" s="378">
        <f t="shared" si="137"/>
        <v>3.1454536430617299</v>
      </c>
      <c r="R268" s="379"/>
    </row>
    <row r="269" spans="13:18" ht="20.25" customHeight="1" x14ac:dyDescent="0.35">
      <c r="M269" s="376">
        <f t="shared" si="138"/>
        <v>260</v>
      </c>
      <c r="N269" s="377">
        <f t="shared" si="140"/>
        <v>1.9267822736030828E-3</v>
      </c>
      <c r="P269" s="371">
        <f t="shared" si="141"/>
        <v>0.78443662849182938</v>
      </c>
      <c r="Q269" s="378">
        <f t="shared" si="137"/>
        <v>3.1377465139673175</v>
      </c>
      <c r="R269" s="378">
        <f t="shared" ref="R269" si="142">AVERAGE(Q269,Q268)</f>
        <v>3.1416000785145237</v>
      </c>
    </row>
    <row r="270" spans="13:18" ht="20.25" customHeight="1" x14ac:dyDescent="0.35">
      <c r="M270" s="376">
        <f t="shared" si="138"/>
        <v>261</v>
      </c>
      <c r="N270" s="377">
        <f t="shared" si="140"/>
        <v>1.9193857965451055E-3</v>
      </c>
      <c r="P270" s="371">
        <f t="shared" si="141"/>
        <v>0.78635601428837454</v>
      </c>
      <c r="Q270" s="378">
        <f t="shared" si="137"/>
        <v>3.1454240571534982</v>
      </c>
      <c r="R270" s="379"/>
    </row>
    <row r="271" spans="13:18" ht="20.25" customHeight="1" x14ac:dyDescent="0.35">
      <c r="M271" s="376">
        <f t="shared" si="138"/>
        <v>262</v>
      </c>
      <c r="N271" s="377">
        <f t="shared" si="140"/>
        <v>1.9120458891013384E-3</v>
      </c>
      <c r="P271" s="371">
        <f t="shared" si="141"/>
        <v>0.78444396839927322</v>
      </c>
      <c r="Q271" s="378">
        <f t="shared" si="137"/>
        <v>3.1377758735970929</v>
      </c>
      <c r="R271" s="378">
        <f t="shared" ref="R271" si="143">AVERAGE(Q271,Q270)</f>
        <v>3.1415999653752955</v>
      </c>
    </row>
    <row r="272" spans="13:18" ht="20.25" customHeight="1" x14ac:dyDescent="0.35">
      <c r="M272" s="376">
        <f t="shared" si="138"/>
        <v>263</v>
      </c>
      <c r="N272" s="377">
        <f t="shared" si="140"/>
        <v>1.9047619047619048E-3</v>
      </c>
      <c r="P272" s="371">
        <f t="shared" si="141"/>
        <v>0.78634873030403507</v>
      </c>
      <c r="Q272" s="378">
        <f t="shared" si="137"/>
        <v>3.1453949212161403</v>
      </c>
      <c r="R272" s="379"/>
    </row>
    <row r="273" spans="13:18" ht="20.25" customHeight="1" x14ac:dyDescent="0.35">
      <c r="M273" s="376">
        <f t="shared" si="138"/>
        <v>264</v>
      </c>
      <c r="N273" s="377">
        <f t="shared" si="140"/>
        <v>1.8975332068311196E-3</v>
      </c>
      <c r="P273" s="371">
        <f t="shared" si="141"/>
        <v>0.7844511970972039</v>
      </c>
      <c r="Q273" s="378">
        <f t="shared" si="137"/>
        <v>3.1378047883888156</v>
      </c>
      <c r="R273" s="378">
        <f t="shared" ref="R273" si="144">AVERAGE(Q273,Q272)</f>
        <v>3.1415998548024779</v>
      </c>
    </row>
    <row r="274" spans="13:18" ht="20.25" customHeight="1" x14ac:dyDescent="0.35">
      <c r="M274" s="376">
        <f t="shared" si="138"/>
        <v>265</v>
      </c>
      <c r="N274" s="377">
        <f t="shared" si="140"/>
        <v>1.890359168241966E-3</v>
      </c>
      <c r="P274" s="371">
        <f t="shared" si="141"/>
        <v>0.78634155626544588</v>
      </c>
      <c r="Q274" s="378">
        <f t="shared" si="137"/>
        <v>3.1453662250617835</v>
      </c>
      <c r="R274" s="379"/>
    </row>
    <row r="275" spans="13:18" ht="20.25" customHeight="1" x14ac:dyDescent="0.35">
      <c r="M275" s="376">
        <f t="shared" si="138"/>
        <v>266</v>
      </c>
      <c r="N275" s="377">
        <f t="shared" si="140"/>
        <v>1.8832391713747645E-3</v>
      </c>
      <c r="P275" s="371">
        <f t="shared" si="141"/>
        <v>0.7844583170940711</v>
      </c>
      <c r="Q275" s="378">
        <f t="shared" si="137"/>
        <v>3.1378332683762844</v>
      </c>
      <c r="R275" s="378">
        <f t="shared" ref="R275" si="145">AVERAGE(Q275,Q274)</f>
        <v>3.141599746719034</v>
      </c>
    </row>
    <row r="276" spans="13:18" ht="20.25" customHeight="1" x14ac:dyDescent="0.35">
      <c r="M276" s="376">
        <f t="shared" si="138"/>
        <v>267</v>
      </c>
      <c r="N276" s="377">
        <f t="shared" si="140"/>
        <v>1.876172607879925E-3</v>
      </c>
      <c r="P276" s="371">
        <f t="shared" si="141"/>
        <v>0.78633448970195108</v>
      </c>
      <c r="Q276" s="378">
        <f t="shared" si="137"/>
        <v>3.1453379588078043</v>
      </c>
      <c r="R276" s="379"/>
    </row>
    <row r="277" spans="13:18" ht="20.25" customHeight="1" x14ac:dyDescent="0.35">
      <c r="M277" s="376">
        <f t="shared" si="138"/>
        <v>268</v>
      </c>
      <c r="N277" s="377">
        <f t="shared" si="140"/>
        <v>1.869158878504673E-3</v>
      </c>
      <c r="P277" s="371">
        <f t="shared" si="141"/>
        <v>0.78446533082344638</v>
      </c>
      <c r="Q277" s="378">
        <f t="shared" si="137"/>
        <v>3.1378613232937855</v>
      </c>
      <c r="R277" s="378">
        <f t="shared" ref="R277" si="146">AVERAGE(Q277,Q276)</f>
        <v>3.1415996410507949</v>
      </c>
    </row>
    <row r="278" spans="13:18" ht="20.25" customHeight="1" x14ac:dyDescent="0.35">
      <c r="M278" s="376">
        <f t="shared" si="138"/>
        <v>269</v>
      </c>
      <c r="N278" s="377">
        <f t="shared" si="140"/>
        <v>1.8621973929236499E-3</v>
      </c>
      <c r="P278" s="371">
        <f t="shared" si="141"/>
        <v>0.78632752821637009</v>
      </c>
      <c r="Q278" s="378">
        <f t="shared" si="137"/>
        <v>3.1453101128654803</v>
      </c>
      <c r="R278" s="379"/>
    </row>
    <row r="279" spans="13:18" ht="20.25" customHeight="1" x14ac:dyDescent="0.35">
      <c r="M279" s="376">
        <f t="shared" si="138"/>
        <v>270</v>
      </c>
      <c r="N279" s="377">
        <f t="shared" si="140"/>
        <v>1.8552875695732839E-3</v>
      </c>
      <c r="P279" s="371">
        <f t="shared" si="141"/>
        <v>0.78447224064679677</v>
      </c>
      <c r="Q279" s="378">
        <f t="shared" si="137"/>
        <v>3.1378889625871871</v>
      </c>
      <c r="R279" s="378">
        <f t="shared" ref="R279" si="147">AVERAGE(Q279,Q278)</f>
        <v>3.1415995377263339</v>
      </c>
    </row>
    <row r="280" spans="13:18" ht="20.25" customHeight="1" x14ac:dyDescent="0.35">
      <c r="M280" s="376">
        <f t="shared" si="138"/>
        <v>271</v>
      </c>
      <c r="N280" s="377">
        <f t="shared" si="140"/>
        <v>1.8484288354898336E-3</v>
      </c>
      <c r="P280" s="371">
        <f t="shared" si="141"/>
        <v>0.78632066948228663</v>
      </c>
      <c r="Q280" s="378">
        <f t="shared" si="137"/>
        <v>3.1452826779291465</v>
      </c>
      <c r="R280" s="379"/>
    </row>
    <row r="281" spans="13:18" ht="20.25" customHeight="1" x14ac:dyDescent="0.35">
      <c r="M281" s="376">
        <f t="shared" si="138"/>
        <v>272</v>
      </c>
      <c r="N281" s="377">
        <f t="shared" si="140"/>
        <v>1.841620626151013E-3</v>
      </c>
      <c r="P281" s="371">
        <f t="shared" si="141"/>
        <v>0.78447904885613562</v>
      </c>
      <c r="Q281" s="378">
        <f t="shared" si="137"/>
        <v>3.1379161954245425</v>
      </c>
      <c r="R281" s="378">
        <f t="shared" ref="R281" si="148">AVERAGE(Q281,Q280)</f>
        <v>3.1415994366768443</v>
      </c>
    </row>
    <row r="282" spans="13:18" ht="20.25" customHeight="1" x14ac:dyDescent="0.35">
      <c r="M282" s="376">
        <f t="shared" si="138"/>
        <v>273</v>
      </c>
      <c r="N282" s="377">
        <f t="shared" si="140"/>
        <v>1.834862385321101E-3</v>
      </c>
      <c r="P282" s="371">
        <f t="shared" si="141"/>
        <v>0.78631391124145678</v>
      </c>
      <c r="Q282" s="378">
        <f t="shared" si="137"/>
        <v>3.1452556449658271</v>
      </c>
      <c r="R282" s="379"/>
    </row>
    <row r="283" spans="13:18" ht="20.25" customHeight="1" x14ac:dyDescent="0.35">
      <c r="M283" s="376">
        <f t="shared" si="138"/>
        <v>274</v>
      </c>
      <c r="N283" s="377">
        <f t="shared" si="140"/>
        <v>1.8281535648994515E-3</v>
      </c>
      <c r="P283" s="371">
        <f t="shared" si="141"/>
        <v>0.78448575767655737</v>
      </c>
      <c r="Q283" s="378">
        <f t="shared" si="137"/>
        <v>3.1379430307062295</v>
      </c>
      <c r="R283" s="378">
        <f t="shared" ref="R283" si="149">AVERAGE(Q283,Q282)</f>
        <v>3.1415993378360283</v>
      </c>
    </row>
    <row r="284" spans="13:18" ht="20.25" customHeight="1" x14ac:dyDescent="0.35">
      <c r="M284" s="376">
        <f t="shared" si="138"/>
        <v>275</v>
      </c>
      <c r="N284" s="377">
        <f t="shared" si="140"/>
        <v>1.8214936247723133E-3</v>
      </c>
      <c r="P284" s="371">
        <f t="shared" si="141"/>
        <v>0.78630725130132972</v>
      </c>
      <c r="Q284" s="378">
        <f t="shared" si="137"/>
        <v>3.1452290052053189</v>
      </c>
      <c r="R284" s="379"/>
    </row>
    <row r="285" spans="13:18" ht="20.25" customHeight="1" x14ac:dyDescent="0.35">
      <c r="M285" s="376">
        <f t="shared" si="138"/>
        <v>276</v>
      </c>
      <c r="N285" s="377">
        <f t="shared" si="140"/>
        <v>1.8148820326678765E-3</v>
      </c>
      <c r="P285" s="371">
        <f t="shared" si="141"/>
        <v>0.78449236926866184</v>
      </c>
      <c r="Q285" s="378">
        <f t="shared" si="137"/>
        <v>3.1379694770746474</v>
      </c>
      <c r="R285" s="378">
        <f t="shared" ref="R285" si="150">AVERAGE(Q285,Q284)</f>
        <v>3.1415992411399829</v>
      </c>
    </row>
    <row r="286" spans="13:18" ht="20.25" customHeight="1" x14ac:dyDescent="0.35">
      <c r="M286" s="376">
        <f t="shared" si="138"/>
        <v>277</v>
      </c>
      <c r="N286" s="377">
        <f t="shared" si="140"/>
        <v>1.8083182640144665E-3</v>
      </c>
      <c r="P286" s="371">
        <f t="shared" si="141"/>
        <v>0.78630068753267635</v>
      </c>
      <c r="Q286" s="378">
        <f t="shared" si="137"/>
        <v>3.1452027501307054</v>
      </c>
      <c r="R286" s="379"/>
    </row>
    <row r="287" spans="13:18" ht="20.25" customHeight="1" x14ac:dyDescent="0.35">
      <c r="M287" s="376">
        <f t="shared" si="138"/>
        <v>278</v>
      </c>
      <c r="N287" s="377">
        <f t="shared" si="140"/>
        <v>1.8018018018018018E-3</v>
      </c>
      <c r="P287" s="371">
        <f t="shared" si="141"/>
        <v>0.78449888573087456</v>
      </c>
      <c r="Q287" s="378">
        <f t="shared" si="137"/>
        <v>3.1379955429234982</v>
      </c>
      <c r="R287" s="378">
        <f t="shared" ref="R287" si="151">AVERAGE(Q287,Q286)</f>
        <v>3.1415991465271018</v>
      </c>
    </row>
    <row r="288" spans="13:18" ht="20.25" customHeight="1" x14ac:dyDescent="0.35">
      <c r="M288" s="376">
        <f t="shared" si="138"/>
        <v>279</v>
      </c>
      <c r="N288" s="377">
        <f t="shared" si="140"/>
        <v>1.7953321364452424E-3</v>
      </c>
      <c r="P288" s="371">
        <f t="shared" si="141"/>
        <v>0.78629421786731979</v>
      </c>
      <c r="Q288" s="378">
        <f t="shared" si="137"/>
        <v>3.1451768714692792</v>
      </c>
      <c r="R288" s="379"/>
    </row>
    <row r="289" spans="13:18" ht="20.25" customHeight="1" x14ac:dyDescent="0.35">
      <c r="M289" s="376">
        <f t="shared" si="138"/>
        <v>280</v>
      </c>
      <c r="N289" s="377">
        <f t="shared" si="140"/>
        <v>1.7889087656529517E-3</v>
      </c>
      <c r="P289" s="371">
        <f t="shared" si="141"/>
        <v>0.78450530910166683</v>
      </c>
      <c r="Q289" s="378">
        <f t="shared" si="137"/>
        <v>3.1380212364066673</v>
      </c>
      <c r="R289" s="378">
        <f t="shared" ref="R289" si="152">AVERAGE(Q289,Q288)</f>
        <v>3.1415990539379735</v>
      </c>
    </row>
    <row r="290" spans="13:18" ht="20.25" customHeight="1" x14ac:dyDescent="0.35">
      <c r="M290" s="376">
        <f t="shared" si="138"/>
        <v>281</v>
      </c>
      <c r="N290" s="377">
        <f t="shared" si="140"/>
        <v>1.7825311942959001E-3</v>
      </c>
      <c r="P290" s="371">
        <f t="shared" si="141"/>
        <v>0.78628784029596277</v>
      </c>
      <c r="Q290" s="378">
        <f t="shared" si="137"/>
        <v>3.1451513611838511</v>
      </c>
      <c r="R290" s="379"/>
    </row>
    <row r="291" spans="13:18" ht="20.25" customHeight="1" x14ac:dyDescent="0.35">
      <c r="M291" s="376">
        <f t="shared" si="138"/>
        <v>282</v>
      </c>
      <c r="N291" s="377">
        <f t="shared" si="140"/>
        <v>1.7761989342806395E-3</v>
      </c>
      <c r="P291" s="371">
        <f t="shared" si="141"/>
        <v>0.78451164136168217</v>
      </c>
      <c r="Q291" s="378">
        <f t="shared" si="137"/>
        <v>3.1380465654467287</v>
      </c>
      <c r="R291" s="378">
        <f t="shared" ref="R291" si="153">AVERAGE(Q291,Q290)</f>
        <v>3.1415989633152899</v>
      </c>
    </row>
    <row r="292" spans="13:18" ht="20.25" customHeight="1" x14ac:dyDescent="0.35">
      <c r="M292" s="376">
        <f t="shared" si="138"/>
        <v>283</v>
      </c>
      <c r="N292" s="377">
        <f t="shared" si="140"/>
        <v>1.7699115044247787E-3</v>
      </c>
      <c r="P292" s="371">
        <f t="shared" si="141"/>
        <v>0.7862815528661069</v>
      </c>
      <c r="Q292" s="378">
        <f t="shared" si="137"/>
        <v>3.1451262114644276</v>
      </c>
      <c r="R292" s="379"/>
    </row>
    <row r="293" spans="13:18" ht="20.25" customHeight="1" x14ac:dyDescent="0.35">
      <c r="M293" s="376">
        <f t="shared" si="138"/>
        <v>284</v>
      </c>
      <c r="N293" s="377">
        <f t="shared" si="140"/>
        <v>1.7636684303350969E-3</v>
      </c>
      <c r="P293" s="371">
        <f t="shared" si="141"/>
        <v>0.78451788443577186</v>
      </c>
      <c r="Q293" s="378">
        <f t="shared" si="137"/>
        <v>3.1380715377430874</v>
      </c>
      <c r="R293" s="378">
        <f t="shared" ref="R293" si="154">AVERAGE(Q293,Q292)</f>
        <v>3.1415988746037575</v>
      </c>
    </row>
    <row r="294" spans="13:18" ht="20.25" customHeight="1" x14ac:dyDescent="0.35">
      <c r="M294" s="376">
        <f t="shared" si="138"/>
        <v>285</v>
      </c>
      <c r="N294" s="377">
        <f t="shared" si="140"/>
        <v>1.7574692442882249E-3</v>
      </c>
      <c r="P294" s="371">
        <f t="shared" si="141"/>
        <v>0.78627535368006007</v>
      </c>
      <c r="Q294" s="378">
        <f t="shared" si="137"/>
        <v>3.1451014147202403</v>
      </c>
      <c r="R294" s="379"/>
    </row>
    <row r="295" spans="13:18" ht="20.25" customHeight="1" x14ac:dyDescent="0.35">
      <c r="M295" s="376">
        <f t="shared" si="138"/>
        <v>286</v>
      </c>
      <c r="N295" s="377">
        <f t="shared" si="140"/>
        <v>1.7513134851138354E-3</v>
      </c>
      <c r="P295" s="371">
        <f t="shared" si="141"/>
        <v>0.78452404019494626</v>
      </c>
      <c r="Q295" s="378">
        <f t="shared" si="137"/>
        <v>3.138096160779785</v>
      </c>
      <c r="R295" s="378">
        <f t="shared" ref="R295" si="155">AVERAGE(Q295,Q294)</f>
        <v>3.1415987877500129</v>
      </c>
    </row>
    <row r="296" spans="13:18" ht="20.25" customHeight="1" x14ac:dyDescent="0.35">
      <c r="M296" s="376">
        <f t="shared" si="138"/>
        <v>287</v>
      </c>
      <c r="N296" s="377">
        <f t="shared" si="140"/>
        <v>1.7452006980802793E-3</v>
      </c>
      <c r="P296" s="371">
        <f t="shared" si="141"/>
        <v>0.78626924089302652</v>
      </c>
      <c r="Q296" s="378">
        <f t="shared" si="137"/>
        <v>3.1450769635721061</v>
      </c>
      <c r="R296" s="379"/>
    </row>
    <row r="297" spans="13:18" ht="20.25" customHeight="1" x14ac:dyDescent="0.35">
      <c r="M297" s="376">
        <f t="shared" si="138"/>
        <v>288</v>
      </c>
      <c r="N297" s="377">
        <f t="shared" si="140"/>
        <v>1.7391304347826088E-3</v>
      </c>
      <c r="P297" s="371">
        <f t="shared" si="141"/>
        <v>0.78453011045824395</v>
      </c>
      <c r="Q297" s="378">
        <f t="shared" si="137"/>
        <v>3.1381204418329758</v>
      </c>
      <c r="R297" s="378">
        <f t="shared" ref="R297" si="156">AVERAGE(Q297,Q296)</f>
        <v>3.1415987027025407</v>
      </c>
    </row>
    <row r="298" spans="13:18" ht="20.25" customHeight="1" x14ac:dyDescent="0.35">
      <c r="M298" s="376">
        <f t="shared" si="138"/>
        <v>289</v>
      </c>
      <c r="N298" s="377">
        <f t="shared" si="140"/>
        <v>1.7331022530329288E-3</v>
      </c>
      <c r="P298" s="371">
        <f t="shared" si="141"/>
        <v>0.78626321271127686</v>
      </c>
      <c r="Q298" s="378">
        <f t="shared" si="137"/>
        <v>3.1450528508451074</v>
      </c>
      <c r="R298" s="379"/>
    </row>
    <row r="299" spans="13:18" ht="20.25" customHeight="1" x14ac:dyDescent="0.35">
      <c r="M299" s="376">
        <f t="shared" si="138"/>
        <v>290</v>
      </c>
      <c r="N299" s="377">
        <f t="shared" si="140"/>
        <v>1.7271157167530224E-3</v>
      </c>
      <c r="P299" s="371">
        <f t="shared" si="141"/>
        <v>0.78453609699452387</v>
      </c>
      <c r="Q299" s="378">
        <f t="shared" si="137"/>
        <v>3.1381443879780955</v>
      </c>
      <c r="R299" s="378">
        <f t="shared" ref="R299" si="157">AVERAGE(Q299,Q298)</f>
        <v>3.1415986194116012</v>
      </c>
    </row>
    <row r="300" spans="13:18" ht="20.25" customHeight="1" x14ac:dyDescent="0.35">
      <c r="M300" s="376">
        <f t="shared" si="138"/>
        <v>291</v>
      </c>
      <c r="N300" s="377">
        <f t="shared" si="140"/>
        <v>1.7211703958691911E-3</v>
      </c>
      <c r="P300" s="371">
        <f t="shared" si="141"/>
        <v>0.78625726739039303</v>
      </c>
      <c r="Q300" s="378">
        <f t="shared" si="137"/>
        <v>3.1450290695615721</v>
      </c>
      <c r="R300" s="379"/>
    </row>
    <row r="301" spans="13:18" ht="20.25" customHeight="1" x14ac:dyDescent="0.35">
      <c r="M301" s="376">
        <f t="shared" si="138"/>
        <v>292</v>
      </c>
      <c r="N301" s="377">
        <f t="shared" si="140"/>
        <v>1.7152658662092624E-3</v>
      </c>
      <c r="P301" s="371">
        <f t="shared" si="141"/>
        <v>0.78454200152418374</v>
      </c>
      <c r="Q301" s="378">
        <f t="shared" si="137"/>
        <v>3.138168006096735</v>
      </c>
      <c r="R301" s="378">
        <f t="shared" ref="R301" si="158">AVERAGE(Q301,Q300)</f>
        <v>3.1415985378291538</v>
      </c>
    </row>
    <row r="302" spans="13:18" ht="20.25" customHeight="1" x14ac:dyDescent="0.35">
      <c r="M302" s="376">
        <f t="shared" si="138"/>
        <v>293</v>
      </c>
      <c r="N302" s="377">
        <f t="shared" si="140"/>
        <v>1.7094017094017094E-3</v>
      </c>
      <c r="P302" s="371">
        <f t="shared" si="141"/>
        <v>0.78625140323358544</v>
      </c>
      <c r="Q302" s="378">
        <f t="shared" si="137"/>
        <v>3.1450056129343418</v>
      </c>
      <c r="R302" s="379"/>
    </row>
    <row r="303" spans="13:18" ht="20.25" customHeight="1" x14ac:dyDescent="0.35">
      <c r="M303" s="376">
        <f t="shared" si="138"/>
        <v>294</v>
      </c>
      <c r="N303" s="377">
        <f t="shared" si="140"/>
        <v>1.7035775127768314E-3</v>
      </c>
      <c r="P303" s="371">
        <f t="shared" si="141"/>
        <v>0.78454782572080861</v>
      </c>
      <c r="Q303" s="378">
        <f t="shared" si="137"/>
        <v>3.1381913028832344</v>
      </c>
      <c r="R303" s="378">
        <f t="shared" ref="R303" si="159">AVERAGE(Q303,Q302)</f>
        <v>3.1415984579087883</v>
      </c>
    </row>
    <row r="304" spans="13:18" ht="20.25" customHeight="1" x14ac:dyDescent="0.35">
      <c r="M304" s="376">
        <f t="shared" si="138"/>
        <v>295</v>
      </c>
      <c r="N304" s="377">
        <f t="shared" si="140"/>
        <v>1.697792869269949E-3</v>
      </c>
      <c r="P304" s="371">
        <f t="shared" si="141"/>
        <v>0.78624561859007858</v>
      </c>
      <c r="Q304" s="378">
        <f t="shared" si="137"/>
        <v>3.1449824743603143</v>
      </c>
      <c r="R304" s="379"/>
    </row>
    <row r="305" spans="13:18" ht="20.25" customHeight="1" x14ac:dyDescent="0.35">
      <c r="M305" s="376">
        <f t="shared" si="138"/>
        <v>296</v>
      </c>
      <c r="N305" s="377">
        <f t="shared" si="140"/>
        <v>1.6920473773265651E-3</v>
      </c>
      <c r="P305" s="371">
        <f t="shared" si="141"/>
        <v>0.78455357121275204</v>
      </c>
      <c r="Q305" s="378">
        <f t="shared" si="137"/>
        <v>3.1382142848510082</v>
      </c>
      <c r="R305" s="378">
        <f t="shared" ref="R305" si="160">AVERAGE(Q305,Q304)</f>
        <v>3.1415983796056612</v>
      </c>
    </row>
    <row r="306" spans="13:18" ht="20.25" customHeight="1" x14ac:dyDescent="0.35">
      <c r="M306" s="376">
        <f t="shared" si="138"/>
        <v>297</v>
      </c>
      <c r="N306" s="377">
        <f t="shared" si="140"/>
        <v>1.6863406408094434E-3</v>
      </c>
      <c r="P306" s="371">
        <f t="shared" si="141"/>
        <v>0.78623991185356146</v>
      </c>
      <c r="Q306" s="378">
        <f t="shared" si="137"/>
        <v>3.1449596474142458</v>
      </c>
      <c r="R306" s="379"/>
    </row>
    <row r="307" spans="13:18" ht="20.25" customHeight="1" x14ac:dyDescent="0.35">
      <c r="M307" s="376">
        <f t="shared" si="138"/>
        <v>298</v>
      </c>
      <c r="N307" s="377">
        <f t="shared" si="140"/>
        <v>1.6806722689075631E-3</v>
      </c>
      <c r="P307" s="371">
        <f t="shared" si="141"/>
        <v>0.7845592395846539</v>
      </c>
      <c r="Q307" s="378">
        <f t="shared" si="137"/>
        <v>3.1382369583386156</v>
      </c>
      <c r="R307" s="378">
        <f t="shared" ref="R307" si="161">AVERAGE(Q307,Q306)</f>
        <v>3.1415983028764307</v>
      </c>
    </row>
    <row r="308" spans="13:18" ht="20.25" customHeight="1" x14ac:dyDescent="0.35">
      <c r="M308" s="376">
        <f t="shared" si="138"/>
        <v>299</v>
      </c>
      <c r="N308" s="377">
        <f t="shared" si="140"/>
        <v>1.6750418760469012E-3</v>
      </c>
      <c r="P308" s="371">
        <f t="shared" si="141"/>
        <v>0.78623428146070085</v>
      </c>
      <c r="Q308" s="378">
        <f t="shared" si="137"/>
        <v>3.1449371258428034</v>
      </c>
      <c r="R308" s="379"/>
    </row>
    <row r="309" spans="13:18" ht="20.25" customHeight="1" x14ac:dyDescent="0.35">
      <c r="M309" s="376">
        <f t="shared" si="138"/>
        <v>300</v>
      </c>
      <c r="N309" s="377">
        <f t="shared" si="140"/>
        <v>1.6694490818030051E-3</v>
      </c>
      <c r="P309" s="371">
        <f t="shared" si="141"/>
        <v>0.78456483237889785</v>
      </c>
      <c r="Q309" s="378">
        <f t="shared" si="137"/>
        <v>3.1382593295155914</v>
      </c>
      <c r="R309" s="378">
        <f t="shared" ref="R309" si="162">AVERAGE(Q309,Q308)</f>
        <v>3.1415982276791974</v>
      </c>
    </row>
    <row r="310" spans="13:18" ht="20.25" customHeight="1" x14ac:dyDescent="0.35">
      <c r="M310" s="376">
        <f t="shared" si="138"/>
        <v>301</v>
      </c>
      <c r="N310" s="377">
        <f t="shared" si="140"/>
        <v>1.6638935108153079E-3</v>
      </c>
      <c r="P310" s="371">
        <f t="shared" si="141"/>
        <v>0.78622872588971315</v>
      </c>
      <c r="Q310" s="378">
        <f t="shared" si="137"/>
        <v>3.1449149035588526</v>
      </c>
      <c r="R310" s="379"/>
    </row>
    <row r="311" spans="13:18" ht="20.25" customHeight="1" x14ac:dyDescent="0.35">
      <c r="M311" s="376">
        <f t="shared" si="138"/>
        <v>302</v>
      </c>
      <c r="N311" s="377">
        <f t="shared" si="140"/>
        <v>1.658374792703151E-3</v>
      </c>
      <c r="P311" s="371">
        <f t="shared" si="141"/>
        <v>0.78457035109701001</v>
      </c>
      <c r="Q311" s="378">
        <f t="shared" si="137"/>
        <v>3.13828140438804</v>
      </c>
      <c r="R311" s="378">
        <f t="shared" ref="R311" si="163">AVERAGE(Q311,Q310)</f>
        <v>3.1415981539734465</v>
      </c>
    </row>
    <row r="312" spans="13:18" ht="20.25" customHeight="1" x14ac:dyDescent="0.35">
      <c r="M312" s="376">
        <f t="shared" si="138"/>
        <v>303</v>
      </c>
      <c r="N312" s="377">
        <f t="shared" si="140"/>
        <v>1.652892561983471E-3</v>
      </c>
      <c r="P312" s="371">
        <f t="shared" si="141"/>
        <v>0.78622324365899343</v>
      </c>
      <c r="Q312" s="378">
        <f t="shared" si="137"/>
        <v>3.1448929746359737</v>
      </c>
      <c r="R312" s="379"/>
    </row>
    <row r="313" spans="13:18" ht="20.25" customHeight="1" x14ac:dyDescent="0.35">
      <c r="M313" s="376">
        <f t="shared" si="138"/>
        <v>304</v>
      </c>
      <c r="N313" s="377">
        <f t="shared" si="140"/>
        <v>1.6474464579901153E-3</v>
      </c>
      <c r="P313" s="371">
        <f t="shared" si="141"/>
        <v>0.78457579720100334</v>
      </c>
      <c r="Q313" s="378">
        <f t="shared" si="137"/>
        <v>3.1383031888040134</v>
      </c>
      <c r="R313" s="378">
        <f t="shared" ref="R313" si="164">AVERAGE(Q313,Q312)</f>
        <v>3.1415980817199936</v>
      </c>
    </row>
    <row r="314" spans="13:18" ht="20.25" customHeight="1" x14ac:dyDescent="0.35">
      <c r="M314" s="376">
        <f t="shared" si="138"/>
        <v>305</v>
      </c>
      <c r="N314" s="377">
        <f t="shared" si="140"/>
        <v>1.6420361247947454E-3</v>
      </c>
      <c r="P314" s="371">
        <f t="shared" si="141"/>
        <v>0.78621783332579809</v>
      </c>
      <c r="Q314" s="378">
        <f t="shared" si="137"/>
        <v>3.1448713333031924</v>
      </c>
      <c r="R314" s="379"/>
    </row>
    <row r="315" spans="13:18" ht="20.25" customHeight="1" x14ac:dyDescent="0.35">
      <c r="M315" s="376">
        <f t="shared" si="138"/>
        <v>306</v>
      </c>
      <c r="N315" s="377">
        <f t="shared" si="140"/>
        <v>1.6366612111292963E-3</v>
      </c>
      <c r="P315" s="371">
        <f t="shared" si="141"/>
        <v>0.78458117211466882</v>
      </c>
      <c r="Q315" s="378">
        <f t="shared" si="137"/>
        <v>3.1383246884586753</v>
      </c>
      <c r="R315" s="378">
        <f t="shared" ref="R315" si="165">AVERAGE(Q315,Q314)</f>
        <v>3.1415980108809336</v>
      </c>
    </row>
    <row r="316" spans="13:18" ht="20.25" customHeight="1" x14ac:dyDescent="0.35">
      <c r="M316" s="376">
        <f t="shared" si="138"/>
        <v>307</v>
      </c>
      <c r="N316" s="377">
        <f t="shared" si="140"/>
        <v>1.6313213703099511E-3</v>
      </c>
      <c r="P316" s="371">
        <f t="shared" si="141"/>
        <v>0.78621249348497879</v>
      </c>
      <c r="Q316" s="378">
        <f t="shared" si="137"/>
        <v>3.1448499739399152</v>
      </c>
      <c r="R316" s="379"/>
    </row>
    <row r="317" spans="13:18" ht="20.25" customHeight="1" x14ac:dyDescent="0.35">
      <c r="M317" s="376">
        <f t="shared" si="138"/>
        <v>308</v>
      </c>
      <c r="N317" s="377">
        <f t="shared" si="140"/>
        <v>1.6260162601626016E-3</v>
      </c>
      <c r="P317" s="371">
        <f t="shared" si="141"/>
        <v>0.78458647722481623</v>
      </c>
      <c r="Q317" s="378">
        <f t="shared" si="137"/>
        <v>3.1383459088992649</v>
      </c>
      <c r="R317" s="378">
        <f t="shared" ref="R317" si="166">AVERAGE(Q317,Q316)</f>
        <v>3.1415979414195903</v>
      </c>
    </row>
    <row r="318" spans="13:18" ht="20.25" customHeight="1" x14ac:dyDescent="0.35">
      <c r="M318" s="376">
        <f t="shared" si="138"/>
        <v>309</v>
      </c>
      <c r="N318" s="377">
        <f t="shared" si="140"/>
        <v>1.6207455429497568E-3</v>
      </c>
      <c r="P318" s="371">
        <f t="shared" si="141"/>
        <v>0.786207222767766</v>
      </c>
      <c r="Q318" s="378">
        <f t="shared" si="137"/>
        <v>3.144828891071064</v>
      </c>
      <c r="R318" s="379"/>
    </row>
    <row r="319" spans="13:18" ht="20.25" customHeight="1" x14ac:dyDescent="0.35">
      <c r="M319" s="376">
        <f t="shared" si="138"/>
        <v>310</v>
      </c>
      <c r="N319" s="377">
        <f t="shared" si="140"/>
        <v>1.6155088852988692E-3</v>
      </c>
      <c r="P319" s="371">
        <f t="shared" si="141"/>
        <v>0.78459171388246718</v>
      </c>
      <c r="Q319" s="378">
        <f t="shared" si="137"/>
        <v>3.1383668555298687</v>
      </c>
      <c r="R319" s="378">
        <f t="shared" ref="R319" si="167">AVERAGE(Q319,Q318)</f>
        <v>3.1415978733004666</v>
      </c>
    </row>
    <row r="320" spans="13:18" ht="20.25" customHeight="1" x14ac:dyDescent="0.35">
      <c r="M320" s="376">
        <f t="shared" si="138"/>
        <v>311</v>
      </c>
      <c r="N320" s="377">
        <f t="shared" si="140"/>
        <v>1.6103059581320451E-3</v>
      </c>
      <c r="P320" s="371">
        <f t="shared" si="141"/>
        <v>0.78620201984059923</v>
      </c>
      <c r="Q320" s="378">
        <f t="shared" si="137"/>
        <v>3.1448080793623969</v>
      </c>
      <c r="R320" s="379"/>
    </row>
    <row r="321" spans="13:18" ht="20.25" customHeight="1" x14ac:dyDescent="0.35">
      <c r="M321" s="376">
        <f t="shared" si="138"/>
        <v>312</v>
      </c>
      <c r="N321" s="377">
        <f t="shared" si="140"/>
        <v>1.6051364365971107E-3</v>
      </c>
      <c r="P321" s="371">
        <f t="shared" si="141"/>
        <v>0.78459688340400213</v>
      </c>
      <c r="Q321" s="378">
        <f t="shared" si="137"/>
        <v>3.1383875336160085</v>
      </c>
      <c r="R321" s="378">
        <f t="shared" ref="R321" si="168">AVERAGE(Q321,Q320)</f>
        <v>3.1415978064892025</v>
      </c>
    </row>
    <row r="322" spans="13:18" ht="20.25" customHeight="1" x14ac:dyDescent="0.35">
      <c r="M322" s="376">
        <f t="shared" si="138"/>
        <v>313</v>
      </c>
      <c r="N322" s="377">
        <f t="shared" si="140"/>
        <v>1.6000000000000001E-3</v>
      </c>
      <c r="P322" s="371">
        <f t="shared" si="141"/>
        <v>0.78619688340400218</v>
      </c>
      <c r="Q322" s="378">
        <f t="shared" si="137"/>
        <v>3.1447875336160087</v>
      </c>
      <c r="R322" s="379"/>
    </row>
    <row r="323" spans="13:18" ht="20.25" customHeight="1" x14ac:dyDescent="0.35">
      <c r="M323" s="376">
        <f t="shared" si="138"/>
        <v>314</v>
      </c>
      <c r="N323" s="377">
        <f t="shared" si="140"/>
        <v>1.594896331738437E-3</v>
      </c>
      <c r="P323" s="371">
        <f t="shared" si="141"/>
        <v>0.7846019870722637</v>
      </c>
      <c r="Q323" s="378">
        <f t="shared" si="137"/>
        <v>3.1384079482890548</v>
      </c>
      <c r="R323" s="378">
        <f t="shared" ref="R323" si="169">AVERAGE(Q323,Q322)</f>
        <v>3.1415977409525317</v>
      </c>
    </row>
    <row r="324" spans="13:18" ht="20.25" customHeight="1" x14ac:dyDescent="0.35">
      <c r="M324" s="376">
        <f t="shared" si="138"/>
        <v>315</v>
      </c>
      <c r="N324" s="377">
        <f t="shared" si="140"/>
        <v>1.589825119236884E-3</v>
      </c>
      <c r="P324" s="371">
        <f t="shared" si="141"/>
        <v>0.78619181219150058</v>
      </c>
      <c r="Q324" s="378">
        <f t="shared" si="137"/>
        <v>3.1447672487660023</v>
      </c>
      <c r="R324" s="379"/>
    </row>
    <row r="325" spans="13:18" ht="20.25" customHeight="1" x14ac:dyDescent="0.35">
      <c r="M325" s="376">
        <f t="shared" si="138"/>
        <v>316</v>
      </c>
      <c r="N325" s="377">
        <f t="shared" si="140"/>
        <v>1.5847860538827259E-3</v>
      </c>
      <c r="P325" s="371">
        <f t="shared" si="141"/>
        <v>0.7846070261376179</v>
      </c>
      <c r="Q325" s="378">
        <f t="shared" si="137"/>
        <v>3.1384281045504716</v>
      </c>
      <c r="R325" s="378">
        <f t="shared" ref="R325" si="170">AVERAGE(Q325,Q324)</f>
        <v>3.141597676658237</v>
      </c>
    </row>
    <row r="326" spans="13:18" ht="20.25" customHeight="1" x14ac:dyDescent="0.35">
      <c r="M326" s="376">
        <f t="shared" si="138"/>
        <v>317</v>
      </c>
      <c r="N326" s="377">
        <f t="shared" si="140"/>
        <v>1.5797788309636651E-3</v>
      </c>
      <c r="P326" s="371">
        <f t="shared" si="141"/>
        <v>0.78618680496858162</v>
      </c>
      <c r="Q326" s="378">
        <f t="shared" si="137"/>
        <v>3.1447472198743265</v>
      </c>
      <c r="R326" s="379"/>
    </row>
    <row r="327" spans="13:18" ht="20.25" customHeight="1" x14ac:dyDescent="0.35">
      <c r="M327" s="376">
        <f t="shared" si="138"/>
        <v>318</v>
      </c>
      <c r="N327" s="377">
        <f t="shared" si="140"/>
        <v>1.5748031496062992E-3</v>
      </c>
      <c r="P327" s="371">
        <f t="shared" si="141"/>
        <v>0.78461200181897528</v>
      </c>
      <c r="Q327" s="378">
        <f t="shared" si="137"/>
        <v>3.1384480072759011</v>
      </c>
      <c r="R327" s="378">
        <f t="shared" ref="R327" si="171">AVERAGE(Q327,Q326)</f>
        <v>3.1415976135751138</v>
      </c>
    </row>
    <row r="328" spans="13:18" ht="20.25" customHeight="1" x14ac:dyDescent="0.35"/>
    <row r="329" spans="13:18" ht="20.25" customHeight="1" x14ac:dyDescent="0.35"/>
    <row r="330" spans="13:18" ht="20.25" customHeight="1" x14ac:dyDescent="0.35"/>
    <row r="331" spans="13:18" ht="20.25" customHeight="1" x14ac:dyDescent="0.35"/>
    <row r="332" spans="13:18" ht="20.25" customHeight="1" x14ac:dyDescent="0.35"/>
    <row r="333" spans="13:18" ht="20.25" customHeight="1" x14ac:dyDescent="0.35"/>
    <row r="334" spans="13:18" ht="20.25" customHeight="1" x14ac:dyDescent="0.35"/>
    <row r="335" spans="13:18" ht="20.25" customHeight="1" x14ac:dyDescent="0.35"/>
    <row r="336" spans="13:18" ht="20.25" customHeight="1" x14ac:dyDescent="0.35"/>
    <row r="337" ht="20.25" customHeight="1" x14ac:dyDescent="0.35"/>
    <row r="338" ht="20.25" customHeight="1" x14ac:dyDescent="0.35"/>
    <row r="339" ht="20.25" customHeight="1" x14ac:dyDescent="0.35"/>
    <row r="340" ht="20.25" customHeight="1" x14ac:dyDescent="0.35"/>
    <row r="341" ht="20.25" customHeight="1" x14ac:dyDescent="0.35"/>
    <row r="342" ht="20.25" customHeight="1" x14ac:dyDescent="0.35"/>
    <row r="343" ht="20.25" customHeight="1" x14ac:dyDescent="0.35"/>
    <row r="344" ht="20.25" customHeight="1" x14ac:dyDescent="0.35"/>
    <row r="345" ht="20.25" customHeight="1" x14ac:dyDescent="0.35"/>
    <row r="346" ht="20.25" customHeight="1" x14ac:dyDescent="0.35"/>
    <row r="347" ht="20.25" customHeight="1" x14ac:dyDescent="0.35"/>
    <row r="348" ht="20.25" customHeight="1" x14ac:dyDescent="0.35"/>
    <row r="349" ht="20.25" customHeight="1" x14ac:dyDescent="0.35"/>
    <row r="350" ht="20.25" customHeight="1" x14ac:dyDescent="0.35"/>
    <row r="351" ht="20.25" customHeight="1" x14ac:dyDescent="0.35"/>
    <row r="352" ht="20.25" customHeight="1" x14ac:dyDescent="0.35"/>
    <row r="353" ht="20.25" customHeight="1" x14ac:dyDescent="0.35"/>
    <row r="354" ht="20.25" customHeight="1" x14ac:dyDescent="0.35"/>
    <row r="355" ht="20.25" customHeight="1" x14ac:dyDescent="0.35"/>
    <row r="356" ht="20.25" customHeight="1" x14ac:dyDescent="0.35"/>
    <row r="357" ht="20.25" customHeight="1" x14ac:dyDescent="0.35"/>
    <row r="358" ht="20.25" customHeight="1" x14ac:dyDescent="0.35"/>
    <row r="359" ht="20.25" customHeight="1" x14ac:dyDescent="0.35"/>
    <row r="360" ht="20.25" customHeight="1" x14ac:dyDescent="0.35"/>
    <row r="361" ht="20.25" customHeight="1" x14ac:dyDescent="0.35"/>
    <row r="362" ht="20.25" customHeight="1" x14ac:dyDescent="0.35"/>
    <row r="363" ht="20.25" customHeight="1" x14ac:dyDescent="0.35"/>
    <row r="364" ht="20.25" customHeight="1" x14ac:dyDescent="0.35"/>
    <row r="365" ht="20.25" customHeight="1" x14ac:dyDescent="0.35"/>
    <row r="366" ht="20.25" customHeight="1" x14ac:dyDescent="0.35"/>
    <row r="367" ht="20.25" customHeight="1" x14ac:dyDescent="0.35"/>
    <row r="368" ht="20.25" customHeight="1" x14ac:dyDescent="0.35"/>
    <row r="369" ht="20.25" customHeight="1" x14ac:dyDescent="0.35"/>
    <row r="370" ht="20.25" customHeight="1" x14ac:dyDescent="0.35"/>
    <row r="371" ht="20.25" customHeight="1" x14ac:dyDescent="0.35"/>
    <row r="372" ht="20.25" customHeight="1" x14ac:dyDescent="0.35"/>
    <row r="373" ht="20.25" customHeight="1" x14ac:dyDescent="0.35"/>
    <row r="374" ht="20.25" customHeight="1" x14ac:dyDescent="0.35"/>
    <row r="375" ht="20.25" customHeight="1" x14ac:dyDescent="0.35"/>
    <row r="376" ht="20.25" customHeight="1" x14ac:dyDescent="0.35"/>
    <row r="377" ht="20.25" customHeight="1" x14ac:dyDescent="0.35"/>
    <row r="378" ht="20.25" customHeight="1" x14ac:dyDescent="0.35"/>
    <row r="379" ht="20.25" customHeight="1" x14ac:dyDescent="0.35"/>
    <row r="380" ht="20.25" customHeight="1" x14ac:dyDescent="0.35"/>
    <row r="381" ht="20.25" customHeight="1" x14ac:dyDescent="0.35"/>
    <row r="382" ht="20.25" customHeight="1" x14ac:dyDescent="0.35"/>
    <row r="383" ht="20.25" customHeight="1" x14ac:dyDescent="0.35"/>
    <row r="384" ht="20.25" customHeight="1" x14ac:dyDescent="0.35"/>
    <row r="385" ht="20.25" customHeight="1" x14ac:dyDescent="0.35"/>
    <row r="386" ht="20.25" customHeight="1" x14ac:dyDescent="0.35"/>
    <row r="387" ht="20.25" customHeight="1" x14ac:dyDescent="0.35"/>
    <row r="388" ht="20.25" customHeight="1" x14ac:dyDescent="0.35"/>
    <row r="389" ht="20.25" customHeight="1" x14ac:dyDescent="0.35"/>
    <row r="390" ht="20.25" customHeight="1" x14ac:dyDescent="0.35"/>
    <row r="391" ht="20.25" customHeight="1" x14ac:dyDescent="0.35"/>
    <row r="392" ht="20.25" customHeight="1" x14ac:dyDescent="0.35"/>
    <row r="393" ht="20.25" customHeight="1" x14ac:dyDescent="0.35"/>
    <row r="394" ht="20.25" customHeight="1" x14ac:dyDescent="0.35"/>
    <row r="395" ht="20.25" customHeight="1" x14ac:dyDescent="0.35"/>
    <row r="396" ht="20.25" customHeight="1" x14ac:dyDescent="0.35"/>
    <row r="397" ht="20.25" customHeight="1" x14ac:dyDescent="0.35"/>
    <row r="398" ht="20.25" customHeight="1" x14ac:dyDescent="0.35"/>
    <row r="399" ht="20.25" customHeight="1" x14ac:dyDescent="0.35"/>
    <row r="400" ht="20.25" customHeight="1" x14ac:dyDescent="0.35"/>
    <row r="401" ht="20.25" customHeight="1" x14ac:dyDescent="0.35"/>
    <row r="402" ht="20.25" customHeight="1" x14ac:dyDescent="0.35"/>
    <row r="403" ht="20.25" customHeight="1" x14ac:dyDescent="0.35"/>
    <row r="404" ht="20.25" customHeight="1" x14ac:dyDescent="0.35"/>
    <row r="405" ht="20.25" customHeight="1" x14ac:dyDescent="0.35"/>
    <row r="406" ht="20.25" customHeight="1" x14ac:dyDescent="0.35"/>
    <row r="407" ht="20.25" customHeight="1" x14ac:dyDescent="0.35"/>
    <row r="408" ht="20.25" customHeight="1" x14ac:dyDescent="0.35"/>
    <row r="409" ht="20.25" customHeight="1" x14ac:dyDescent="0.35"/>
    <row r="410" ht="20.25" customHeight="1" x14ac:dyDescent="0.35"/>
    <row r="411" ht="20.25" customHeight="1" x14ac:dyDescent="0.35"/>
    <row r="412" ht="20.25" customHeight="1" x14ac:dyDescent="0.35"/>
    <row r="413" ht="20.25" customHeight="1" x14ac:dyDescent="0.35"/>
    <row r="414" ht="20.25" customHeight="1" x14ac:dyDescent="0.35"/>
    <row r="415" ht="20.25" customHeight="1" x14ac:dyDescent="0.35"/>
    <row r="416" ht="20.25" customHeight="1" x14ac:dyDescent="0.35"/>
    <row r="417" ht="20.25" customHeight="1" x14ac:dyDescent="0.35"/>
    <row r="418" ht="20.25" customHeight="1" x14ac:dyDescent="0.35"/>
    <row r="419" ht="20.25" customHeight="1" x14ac:dyDescent="0.35"/>
    <row r="420" ht="20.25" customHeight="1" x14ac:dyDescent="0.35"/>
    <row r="421" ht="20.25" customHeight="1" x14ac:dyDescent="0.35"/>
    <row r="422" ht="20.25" customHeight="1" x14ac:dyDescent="0.35"/>
    <row r="423" ht="20.25" customHeight="1" x14ac:dyDescent="0.35"/>
    <row r="424" ht="20.25" customHeight="1" x14ac:dyDescent="0.35"/>
    <row r="425" ht="20.25" customHeight="1" x14ac:dyDescent="0.35"/>
    <row r="426" ht="20.25" customHeight="1" x14ac:dyDescent="0.35"/>
    <row r="427" ht="20.25" customHeight="1" x14ac:dyDescent="0.35"/>
    <row r="428" ht="20.25" customHeight="1" x14ac:dyDescent="0.35"/>
    <row r="429" ht="20.25" customHeight="1" x14ac:dyDescent="0.35"/>
    <row r="430" ht="20.25" customHeight="1" x14ac:dyDescent="0.35"/>
    <row r="431" ht="20.25" customHeight="1" x14ac:dyDescent="0.35"/>
    <row r="432" ht="20.25" customHeight="1" x14ac:dyDescent="0.35"/>
    <row r="433" ht="20.25" customHeight="1" x14ac:dyDescent="0.35"/>
    <row r="434" ht="20.25" customHeight="1" x14ac:dyDescent="0.35"/>
    <row r="435" ht="20.25" customHeight="1" x14ac:dyDescent="0.35"/>
    <row r="436" ht="20.25" customHeight="1" x14ac:dyDescent="0.35"/>
    <row r="437" ht="20.25" customHeight="1" x14ac:dyDescent="0.35"/>
    <row r="438" ht="20.25" customHeight="1" x14ac:dyDescent="0.35"/>
    <row r="439" ht="20.25" customHeight="1" x14ac:dyDescent="0.35"/>
    <row r="440" ht="20.25" customHeight="1" x14ac:dyDescent="0.35"/>
    <row r="441" ht="20.25" customHeight="1" x14ac:dyDescent="0.35"/>
    <row r="442" ht="20.25" customHeight="1" x14ac:dyDescent="0.35"/>
    <row r="443" ht="20.25" customHeight="1" x14ac:dyDescent="0.35"/>
    <row r="444" ht="20.25" customHeight="1" x14ac:dyDescent="0.35"/>
    <row r="445" ht="20.25" customHeight="1" x14ac:dyDescent="0.35"/>
    <row r="446" ht="20.25" customHeight="1" x14ac:dyDescent="0.35"/>
    <row r="447" ht="20.25" customHeight="1" x14ac:dyDescent="0.35"/>
    <row r="448" ht="20.25" customHeight="1" x14ac:dyDescent="0.35"/>
    <row r="449" ht="20.25" customHeight="1" x14ac:dyDescent="0.35"/>
    <row r="450" ht="20.25" customHeight="1" x14ac:dyDescent="0.35"/>
    <row r="451" ht="20.25" customHeight="1" x14ac:dyDescent="0.35"/>
    <row r="452" ht="20.25" customHeight="1" x14ac:dyDescent="0.35"/>
    <row r="453" ht="20.25" customHeight="1" x14ac:dyDescent="0.35"/>
    <row r="454" ht="20.25" customHeight="1" x14ac:dyDescent="0.35"/>
    <row r="455" ht="20.25" customHeight="1" x14ac:dyDescent="0.35"/>
    <row r="456" ht="20.25" customHeight="1" x14ac:dyDescent="0.35"/>
    <row r="457" ht="20.25" customHeight="1" x14ac:dyDescent="0.35"/>
    <row r="458" ht="20.25" customHeight="1" x14ac:dyDescent="0.35"/>
    <row r="459" ht="20.25" customHeight="1" x14ac:dyDescent="0.35"/>
    <row r="460" ht="20.25" customHeight="1" x14ac:dyDescent="0.35"/>
    <row r="461" ht="20.25" customHeight="1" x14ac:dyDescent="0.35"/>
    <row r="462" ht="20.25" customHeight="1" x14ac:dyDescent="0.35"/>
    <row r="463" ht="20.25" customHeight="1" x14ac:dyDescent="0.35"/>
    <row r="464" ht="20.25" customHeight="1" x14ac:dyDescent="0.35"/>
    <row r="465" ht="20.25" customHeight="1" x14ac:dyDescent="0.35"/>
    <row r="466" ht="20.25" customHeight="1" x14ac:dyDescent="0.35"/>
    <row r="467" ht="20.25" customHeight="1" x14ac:dyDescent="0.35"/>
    <row r="468" ht="20.25" customHeight="1" x14ac:dyDescent="0.35"/>
    <row r="469" ht="20.25" customHeight="1" x14ac:dyDescent="0.35"/>
    <row r="470" ht="20.25" customHeight="1" x14ac:dyDescent="0.35"/>
    <row r="471" ht="20.25" customHeight="1" x14ac:dyDescent="0.35"/>
    <row r="472" ht="20.25" customHeight="1" x14ac:dyDescent="0.35"/>
    <row r="473" ht="20.25" customHeight="1" x14ac:dyDescent="0.35"/>
    <row r="474" ht="20.25" customHeight="1" x14ac:dyDescent="0.35"/>
    <row r="475" ht="20.25" customHeight="1" x14ac:dyDescent="0.35"/>
    <row r="476" ht="20.25" customHeight="1" x14ac:dyDescent="0.35"/>
    <row r="477" ht="20.25" customHeight="1" x14ac:dyDescent="0.35"/>
    <row r="478" ht="20.25" customHeight="1" x14ac:dyDescent="0.35"/>
    <row r="479" ht="20.25" customHeight="1" x14ac:dyDescent="0.35"/>
    <row r="480" ht="20.25" customHeight="1" x14ac:dyDescent="0.35"/>
    <row r="481" ht="20.25" customHeight="1" x14ac:dyDescent="0.35"/>
    <row r="482" ht="20.25" customHeight="1" x14ac:dyDescent="0.35"/>
    <row r="483" ht="20.25" customHeight="1" x14ac:dyDescent="0.35"/>
    <row r="484" ht="20.25" customHeight="1" x14ac:dyDescent="0.35"/>
    <row r="485" ht="20.25" customHeight="1" x14ac:dyDescent="0.35"/>
    <row r="486" ht="20.25" customHeight="1" x14ac:dyDescent="0.35"/>
    <row r="487" ht="20.25" customHeight="1" x14ac:dyDescent="0.35"/>
    <row r="488" ht="20.25" customHeight="1" x14ac:dyDescent="0.35"/>
    <row r="489" ht="20.25" customHeight="1" x14ac:dyDescent="0.35"/>
    <row r="490" ht="20.25" customHeight="1" x14ac:dyDescent="0.35"/>
    <row r="491" ht="20.25" customHeight="1" x14ac:dyDescent="0.35"/>
    <row r="492" ht="20.25" customHeight="1" x14ac:dyDescent="0.35"/>
    <row r="493" ht="20.25" customHeight="1" x14ac:dyDescent="0.35"/>
    <row r="494" ht="20.25" customHeight="1" x14ac:dyDescent="0.35"/>
    <row r="495" ht="20.25" customHeight="1" x14ac:dyDescent="0.35"/>
    <row r="496" ht="20.25" customHeight="1" x14ac:dyDescent="0.35"/>
    <row r="497" ht="20.25" customHeight="1" x14ac:dyDescent="0.35"/>
    <row r="498" ht="20.25" customHeight="1" x14ac:dyDescent="0.35"/>
    <row r="499" ht="20.25" customHeight="1" x14ac:dyDescent="0.35"/>
    <row r="500" ht="20.25" customHeight="1" x14ac:dyDescent="0.35"/>
    <row r="501" ht="20.25" customHeight="1" x14ac:dyDescent="0.35"/>
    <row r="502" ht="20.25" customHeight="1" x14ac:dyDescent="0.35"/>
    <row r="503" ht="20.25" customHeight="1" x14ac:dyDescent="0.35"/>
    <row r="504" ht="20.25" customHeight="1" x14ac:dyDescent="0.35"/>
    <row r="505" ht="20.25" customHeight="1" x14ac:dyDescent="0.35"/>
    <row r="506" ht="20.25" customHeight="1" x14ac:dyDescent="0.35"/>
    <row r="507" ht="20.25" customHeight="1" x14ac:dyDescent="0.35"/>
    <row r="508" ht="20.25" customHeight="1" x14ac:dyDescent="0.35"/>
    <row r="509" ht="20.25" customHeight="1" x14ac:dyDescent="0.35"/>
    <row r="510" ht="20.25" customHeight="1" x14ac:dyDescent="0.35"/>
    <row r="511" ht="20.25" customHeight="1" x14ac:dyDescent="0.35"/>
    <row r="512" ht="20.25" customHeight="1" x14ac:dyDescent="0.35"/>
    <row r="513" ht="20.25" customHeight="1" x14ac:dyDescent="0.35"/>
    <row r="514" ht="20.25" customHeight="1" x14ac:dyDescent="0.35"/>
    <row r="515" ht="20.25" customHeight="1" x14ac:dyDescent="0.35"/>
    <row r="516" ht="20.25" customHeight="1" x14ac:dyDescent="0.35"/>
    <row r="517" ht="20.25" customHeight="1" x14ac:dyDescent="0.35"/>
    <row r="518" ht="20.25" customHeight="1" x14ac:dyDescent="0.35"/>
    <row r="519" ht="20.25" customHeight="1" x14ac:dyDescent="0.35"/>
    <row r="520" ht="20.25" customHeight="1" x14ac:dyDescent="0.35"/>
    <row r="521" ht="20.25" customHeight="1" x14ac:dyDescent="0.35"/>
    <row r="522" ht="20.25" customHeight="1" x14ac:dyDescent="0.35"/>
    <row r="523" ht="20.25" customHeight="1" x14ac:dyDescent="0.35"/>
    <row r="524" ht="20.25" customHeight="1" x14ac:dyDescent="0.35"/>
    <row r="525" ht="20.25" customHeight="1" x14ac:dyDescent="0.35"/>
    <row r="526" ht="20.25" customHeight="1" x14ac:dyDescent="0.35"/>
    <row r="527" ht="20.25" customHeight="1" x14ac:dyDescent="0.35"/>
    <row r="528" ht="20.25" customHeight="1" x14ac:dyDescent="0.35"/>
    <row r="529" ht="20.25" customHeight="1" x14ac:dyDescent="0.35"/>
    <row r="530" ht="20.25" customHeight="1" x14ac:dyDescent="0.35"/>
    <row r="531" ht="20.25" customHeight="1" x14ac:dyDescent="0.35"/>
    <row r="532" ht="20.25" customHeight="1" x14ac:dyDescent="0.35"/>
    <row r="533" ht="20.25" customHeight="1" x14ac:dyDescent="0.35"/>
    <row r="534" ht="20.25" customHeight="1" x14ac:dyDescent="0.35"/>
    <row r="535" ht="20.25" customHeight="1" x14ac:dyDescent="0.35"/>
    <row r="536" ht="20.25" customHeight="1" x14ac:dyDescent="0.35"/>
    <row r="537" ht="20.25" customHeight="1" x14ac:dyDescent="0.35"/>
    <row r="538" ht="20.25" customHeight="1" x14ac:dyDescent="0.35"/>
    <row r="539" ht="20.25" customHeight="1" x14ac:dyDescent="0.35"/>
    <row r="540" ht="20.25" customHeight="1" x14ac:dyDescent="0.35"/>
    <row r="541" ht="20.25" customHeight="1" x14ac:dyDescent="0.35"/>
    <row r="542" ht="20.25" customHeight="1" x14ac:dyDescent="0.35"/>
    <row r="543" ht="20.25" customHeight="1" x14ac:dyDescent="0.35"/>
    <row r="544" ht="20.25" customHeight="1" x14ac:dyDescent="0.35"/>
    <row r="545" ht="20.25" customHeight="1" x14ac:dyDescent="0.35"/>
    <row r="546" ht="20.25" customHeight="1" x14ac:dyDescent="0.35"/>
    <row r="547" ht="20.25" customHeight="1" x14ac:dyDescent="0.35"/>
    <row r="548" ht="20.25" customHeight="1" x14ac:dyDescent="0.35"/>
    <row r="549" ht="20.25" customHeight="1" x14ac:dyDescent="0.35"/>
    <row r="550" ht="20.25" customHeight="1" x14ac:dyDescent="0.35"/>
    <row r="551" ht="20.25" customHeight="1" x14ac:dyDescent="0.35"/>
    <row r="552" ht="20.25" customHeight="1" x14ac:dyDescent="0.35"/>
    <row r="553" ht="20.25" customHeight="1" x14ac:dyDescent="0.35"/>
    <row r="554" ht="20.25" customHeight="1" x14ac:dyDescent="0.35"/>
    <row r="555" ht="20.25" customHeight="1" x14ac:dyDescent="0.35"/>
    <row r="556" ht="20.25" customHeight="1" x14ac:dyDescent="0.35"/>
    <row r="557" ht="20.25" customHeight="1" x14ac:dyDescent="0.35"/>
    <row r="558" ht="20.25" customHeight="1" x14ac:dyDescent="0.35"/>
    <row r="559" ht="20.25" customHeight="1" x14ac:dyDescent="0.35"/>
    <row r="560" ht="20.25" customHeight="1" x14ac:dyDescent="0.35"/>
    <row r="561" ht="20.25" customHeight="1" x14ac:dyDescent="0.35"/>
    <row r="562" ht="20.25" customHeight="1" x14ac:dyDescent="0.35"/>
    <row r="563" ht="20.25" customHeight="1" x14ac:dyDescent="0.35"/>
    <row r="564" ht="20.25" customHeight="1" x14ac:dyDescent="0.35"/>
    <row r="565" ht="20.25" customHeight="1" x14ac:dyDescent="0.35"/>
    <row r="566" ht="20.25" customHeight="1" x14ac:dyDescent="0.35"/>
    <row r="567" ht="20.25" customHeight="1" x14ac:dyDescent="0.35"/>
    <row r="568" ht="20.25" customHeight="1" x14ac:dyDescent="0.35"/>
    <row r="569" ht="20.25" customHeight="1" x14ac:dyDescent="0.35"/>
    <row r="570" ht="20.25" customHeight="1" x14ac:dyDescent="0.35"/>
    <row r="571" ht="20.25" customHeight="1" x14ac:dyDescent="0.35"/>
    <row r="572" ht="20.25" customHeight="1" x14ac:dyDescent="0.35"/>
    <row r="573" ht="20.25" customHeight="1" x14ac:dyDescent="0.35"/>
    <row r="574" ht="20.25" customHeight="1" x14ac:dyDescent="0.35"/>
    <row r="575" ht="20.25" customHeight="1" x14ac:dyDescent="0.35"/>
    <row r="576" ht="20.25" customHeight="1" x14ac:dyDescent="0.35"/>
    <row r="577" ht="20.25" customHeight="1" x14ac:dyDescent="0.35"/>
    <row r="578" ht="20.25" customHeight="1" x14ac:dyDescent="0.35"/>
    <row r="579" ht="20.25" customHeight="1" x14ac:dyDescent="0.35"/>
    <row r="580" ht="20.25" customHeight="1" x14ac:dyDescent="0.35"/>
    <row r="581" ht="20.25" customHeight="1" x14ac:dyDescent="0.35"/>
    <row r="582" ht="20.25" customHeight="1" x14ac:dyDescent="0.35"/>
    <row r="583" ht="20.25" customHeight="1" x14ac:dyDescent="0.35"/>
    <row r="584" ht="20.25" customHeight="1" x14ac:dyDescent="0.35"/>
    <row r="585" ht="20.25" customHeight="1" x14ac:dyDescent="0.35"/>
    <row r="586" ht="20.25" customHeight="1" x14ac:dyDescent="0.35"/>
    <row r="587" ht="20.25" customHeight="1" x14ac:dyDescent="0.35"/>
    <row r="588" ht="20.25" customHeight="1" x14ac:dyDescent="0.35"/>
    <row r="589" ht="20.25" customHeight="1" x14ac:dyDescent="0.35"/>
    <row r="590" ht="20.25" customHeight="1" x14ac:dyDescent="0.35"/>
    <row r="591" ht="20.25" customHeight="1" x14ac:dyDescent="0.35"/>
    <row r="592" ht="20.25" customHeight="1" x14ac:dyDescent="0.35"/>
    <row r="593" ht="20.25" customHeight="1" x14ac:dyDescent="0.35"/>
    <row r="594" ht="20.25" customHeight="1" x14ac:dyDescent="0.35"/>
    <row r="595" ht="20.25" customHeight="1" x14ac:dyDescent="0.35"/>
    <row r="596" ht="20.25" customHeight="1" x14ac:dyDescent="0.35"/>
    <row r="597" ht="20.25" customHeight="1" x14ac:dyDescent="0.35"/>
    <row r="598" ht="20.25" customHeight="1" x14ac:dyDescent="0.35"/>
    <row r="599" ht="20.25" customHeight="1" x14ac:dyDescent="0.35"/>
    <row r="600" ht="20.25" customHeight="1" x14ac:dyDescent="0.35"/>
    <row r="601" ht="20.25" customHeight="1" x14ac:dyDescent="0.35"/>
    <row r="602" ht="20.25" customHeight="1" x14ac:dyDescent="0.35"/>
    <row r="603" ht="20.25" customHeight="1" x14ac:dyDescent="0.35"/>
    <row r="604" ht="20.25" customHeight="1" x14ac:dyDescent="0.35"/>
    <row r="605" ht="20.25" customHeight="1" x14ac:dyDescent="0.35"/>
    <row r="606" ht="20.25" customHeight="1" x14ac:dyDescent="0.35"/>
    <row r="607" ht="20.25" customHeight="1" x14ac:dyDescent="0.35"/>
    <row r="608" ht="20.25" customHeight="1" x14ac:dyDescent="0.35"/>
    <row r="609" ht="20.25" customHeight="1" x14ac:dyDescent="0.35"/>
    <row r="610" ht="20.25" customHeight="1" x14ac:dyDescent="0.35"/>
    <row r="611" ht="20.25" customHeight="1" x14ac:dyDescent="0.35"/>
    <row r="612" ht="20.25" customHeight="1" x14ac:dyDescent="0.35"/>
    <row r="613" ht="20.25" customHeight="1" x14ac:dyDescent="0.35"/>
    <row r="614" ht="20.25" customHeight="1" x14ac:dyDescent="0.35"/>
    <row r="615" ht="20.25" customHeight="1" x14ac:dyDescent="0.35"/>
    <row r="616" ht="20.25" customHeight="1" x14ac:dyDescent="0.35"/>
    <row r="617" ht="20.25" customHeight="1" x14ac:dyDescent="0.35"/>
    <row r="618" ht="20.25" customHeight="1" x14ac:dyDescent="0.35"/>
    <row r="619" ht="20.25" customHeight="1" x14ac:dyDescent="0.35"/>
    <row r="620" ht="20.25" customHeight="1" x14ac:dyDescent="0.35"/>
    <row r="621" ht="20.25" customHeight="1" x14ac:dyDescent="0.35"/>
    <row r="622" ht="20.25" customHeight="1" x14ac:dyDescent="0.35"/>
    <row r="623" ht="20.25" customHeight="1" x14ac:dyDescent="0.35"/>
    <row r="624" ht="20.25" customHeight="1" x14ac:dyDescent="0.35"/>
    <row r="625" ht="20.25" customHeight="1" x14ac:dyDescent="0.35"/>
    <row r="626" ht="20.25" customHeight="1" x14ac:dyDescent="0.35"/>
    <row r="627" ht="20.25" customHeight="1" x14ac:dyDescent="0.35"/>
    <row r="628" ht="20.25" customHeight="1" x14ac:dyDescent="0.35"/>
    <row r="629" ht="20.25" customHeight="1" x14ac:dyDescent="0.35"/>
    <row r="630" ht="20.25" customHeight="1" x14ac:dyDescent="0.35"/>
    <row r="631" ht="20.25" customHeight="1" x14ac:dyDescent="0.35"/>
    <row r="632" ht="20.25" customHeight="1" x14ac:dyDescent="0.35"/>
    <row r="633" ht="20.25" customHeight="1" x14ac:dyDescent="0.35"/>
    <row r="634" ht="20.25" customHeight="1" x14ac:dyDescent="0.35"/>
    <row r="635" ht="20.25" customHeight="1" x14ac:dyDescent="0.35"/>
    <row r="636" ht="20.25" customHeight="1" x14ac:dyDescent="0.35"/>
    <row r="637" ht="20.25" customHeight="1" x14ac:dyDescent="0.35"/>
    <row r="638" ht="20.25" customHeight="1" x14ac:dyDescent="0.35"/>
    <row r="639" ht="20.25" customHeight="1" x14ac:dyDescent="0.35"/>
    <row r="640" ht="20.25" customHeight="1" x14ac:dyDescent="0.35"/>
    <row r="641" ht="20.25" customHeight="1" x14ac:dyDescent="0.35"/>
    <row r="642" ht="20.25" customHeight="1" x14ac:dyDescent="0.35"/>
    <row r="643" ht="20.25" customHeight="1" x14ac:dyDescent="0.35"/>
    <row r="644" ht="20.25" customHeight="1" x14ac:dyDescent="0.35"/>
    <row r="645" ht="20.25" customHeight="1" x14ac:dyDescent="0.35"/>
    <row r="646" ht="20.25" customHeight="1" x14ac:dyDescent="0.35"/>
    <row r="647" ht="20.25" customHeight="1" x14ac:dyDescent="0.35"/>
    <row r="648" ht="20.25" customHeight="1" x14ac:dyDescent="0.35"/>
    <row r="649" ht="20.25" customHeight="1" x14ac:dyDescent="0.35"/>
    <row r="650" ht="20.25" customHeight="1" x14ac:dyDescent="0.35"/>
    <row r="651" ht="20.25" customHeight="1" x14ac:dyDescent="0.35"/>
    <row r="652" ht="20.25" customHeight="1" x14ac:dyDescent="0.35"/>
    <row r="653" ht="20.25" customHeight="1" x14ac:dyDescent="0.35"/>
    <row r="654" ht="20.25" customHeight="1" x14ac:dyDescent="0.35"/>
    <row r="655" ht="20.25" customHeight="1" x14ac:dyDescent="0.35"/>
    <row r="656" ht="20.25" customHeight="1" x14ac:dyDescent="0.35"/>
    <row r="657" ht="20.25" customHeight="1" x14ac:dyDescent="0.35"/>
    <row r="658" ht="20.25" customHeight="1" x14ac:dyDescent="0.35"/>
    <row r="659" ht="20.25" customHeight="1" x14ac:dyDescent="0.35"/>
    <row r="660" ht="20.25" customHeight="1" x14ac:dyDescent="0.35"/>
    <row r="661" ht="20.25" customHeight="1" x14ac:dyDescent="0.35"/>
    <row r="662" ht="20.25" customHeight="1" x14ac:dyDescent="0.35"/>
    <row r="663" ht="20.25" customHeight="1" x14ac:dyDescent="0.35"/>
    <row r="664" ht="20.25" customHeight="1" x14ac:dyDescent="0.35"/>
    <row r="665" ht="20.25" customHeight="1" x14ac:dyDescent="0.35"/>
    <row r="666" ht="20.25" customHeight="1" x14ac:dyDescent="0.35"/>
    <row r="667" ht="20.25" customHeight="1" x14ac:dyDescent="0.35"/>
    <row r="668" ht="20.25" customHeight="1" x14ac:dyDescent="0.35"/>
    <row r="669" ht="20.25" customHeight="1" x14ac:dyDescent="0.35"/>
    <row r="670" ht="20.25" customHeight="1" x14ac:dyDescent="0.35"/>
    <row r="671" ht="20.25" customHeight="1" x14ac:dyDescent="0.35"/>
    <row r="672" ht="20.25" customHeight="1" x14ac:dyDescent="0.35"/>
    <row r="673" ht="20.25" customHeight="1" x14ac:dyDescent="0.35"/>
    <row r="674" ht="20.25" customHeight="1" x14ac:dyDescent="0.35"/>
    <row r="675" ht="20.25" customHeight="1" x14ac:dyDescent="0.35"/>
    <row r="676" ht="20.25" customHeight="1" x14ac:dyDescent="0.35"/>
    <row r="677" ht="20.25" customHeight="1" x14ac:dyDescent="0.35"/>
    <row r="678" ht="20.25" customHeight="1" x14ac:dyDescent="0.35"/>
    <row r="679" ht="20.25" customHeight="1" x14ac:dyDescent="0.35"/>
    <row r="680" ht="20.25" customHeight="1" x14ac:dyDescent="0.35"/>
    <row r="681" ht="20.25" customHeight="1" x14ac:dyDescent="0.35"/>
    <row r="682" ht="20.25" customHeight="1" x14ac:dyDescent="0.35"/>
    <row r="683" ht="20.25" customHeight="1" x14ac:dyDescent="0.35"/>
    <row r="684" ht="20.25" customHeight="1" x14ac:dyDescent="0.35"/>
    <row r="685" ht="20.25" customHeight="1" x14ac:dyDescent="0.35"/>
    <row r="686" ht="20.25" customHeight="1" x14ac:dyDescent="0.35"/>
    <row r="687" ht="20.25" customHeight="1" x14ac:dyDescent="0.35"/>
    <row r="688" ht="20.25" customHeight="1" x14ac:dyDescent="0.35"/>
    <row r="689" ht="20.25" customHeight="1" x14ac:dyDescent="0.35"/>
    <row r="690" ht="20.25" customHeight="1" x14ac:dyDescent="0.35"/>
    <row r="691" ht="20.25" customHeight="1" x14ac:dyDescent="0.35"/>
    <row r="692" ht="20.25" customHeight="1" x14ac:dyDescent="0.35"/>
    <row r="693" ht="20.25" customHeight="1" x14ac:dyDescent="0.35"/>
    <row r="694" ht="20.25" customHeight="1" x14ac:dyDescent="0.35"/>
    <row r="695" ht="20.25" customHeight="1" x14ac:dyDescent="0.35"/>
    <row r="696" ht="20.25" customHeight="1" x14ac:dyDescent="0.35"/>
    <row r="697" ht="20.25" customHeight="1" x14ac:dyDescent="0.35"/>
    <row r="698" ht="20.25" customHeight="1" x14ac:dyDescent="0.35"/>
    <row r="699" ht="20.25" customHeight="1" x14ac:dyDescent="0.35"/>
    <row r="700" ht="20.25" customHeight="1" x14ac:dyDescent="0.35"/>
    <row r="701" ht="20.25" customHeight="1" x14ac:dyDescent="0.35"/>
    <row r="702" ht="20.25" customHeight="1" x14ac:dyDescent="0.35"/>
    <row r="703" ht="20.25" customHeight="1" x14ac:dyDescent="0.35"/>
    <row r="704" ht="20.25" customHeight="1" x14ac:dyDescent="0.35"/>
    <row r="705" ht="20.25" customHeight="1" x14ac:dyDescent="0.35"/>
    <row r="706" ht="20.25" customHeight="1" x14ac:dyDescent="0.35"/>
    <row r="707" ht="20.25" customHeight="1" x14ac:dyDescent="0.35"/>
    <row r="708" ht="20.25" customHeight="1" x14ac:dyDescent="0.35"/>
    <row r="709" ht="20.25" customHeight="1" x14ac:dyDescent="0.35"/>
    <row r="710" ht="20.25" customHeight="1" x14ac:dyDescent="0.35"/>
    <row r="711" ht="20.25" customHeight="1" x14ac:dyDescent="0.35"/>
    <row r="712" ht="20.25" customHeight="1" x14ac:dyDescent="0.35"/>
    <row r="713" ht="20.25" customHeight="1" x14ac:dyDescent="0.35"/>
    <row r="714" ht="20.25" customHeight="1" x14ac:dyDescent="0.35"/>
    <row r="715" ht="20.25" customHeight="1" x14ac:dyDescent="0.35"/>
    <row r="716" ht="20.25" customHeight="1" x14ac:dyDescent="0.35"/>
    <row r="717" ht="20.25" customHeight="1" x14ac:dyDescent="0.35"/>
    <row r="718" ht="20.25" customHeight="1" x14ac:dyDescent="0.35"/>
    <row r="719" ht="20.25" customHeight="1" x14ac:dyDescent="0.35"/>
    <row r="720" ht="20.25" customHeight="1" x14ac:dyDescent="0.35"/>
    <row r="721" ht="20.25" customHeight="1" x14ac:dyDescent="0.35"/>
    <row r="722" ht="20.25" customHeight="1" x14ac:dyDescent="0.35"/>
    <row r="723" ht="20.25" customHeight="1" x14ac:dyDescent="0.35"/>
    <row r="724" ht="20.25" customHeight="1" x14ac:dyDescent="0.35"/>
    <row r="725" ht="20.25" customHeight="1" x14ac:dyDescent="0.35"/>
    <row r="726" ht="20.25" customHeight="1" x14ac:dyDescent="0.35"/>
    <row r="727" ht="20.25" customHeight="1" x14ac:dyDescent="0.35"/>
    <row r="728" ht="20.25" customHeight="1" x14ac:dyDescent="0.35"/>
    <row r="729" ht="20.25" customHeight="1" x14ac:dyDescent="0.35"/>
    <row r="730" ht="20.25" customHeight="1" x14ac:dyDescent="0.35"/>
    <row r="731" ht="20.25" customHeight="1" x14ac:dyDescent="0.35"/>
    <row r="732" ht="20.25" customHeight="1" x14ac:dyDescent="0.35"/>
    <row r="733" ht="20.25" customHeight="1" x14ac:dyDescent="0.35"/>
    <row r="734" ht="20.25" customHeight="1" x14ac:dyDescent="0.35"/>
    <row r="735" ht="20.25" customHeight="1" x14ac:dyDescent="0.35"/>
    <row r="736" ht="20.25" customHeight="1" x14ac:dyDescent="0.35"/>
    <row r="737" ht="20.25" customHeight="1" x14ac:dyDescent="0.35"/>
    <row r="738" ht="20.25" customHeight="1" x14ac:dyDescent="0.35"/>
    <row r="739" ht="20.25" customHeight="1" x14ac:dyDescent="0.35"/>
    <row r="740" ht="20.25" customHeight="1" x14ac:dyDescent="0.35"/>
    <row r="741" ht="20.25" customHeight="1" x14ac:dyDescent="0.35"/>
    <row r="742" ht="20.25" customHeight="1" x14ac:dyDescent="0.35"/>
    <row r="743" ht="20.25" customHeight="1" x14ac:dyDescent="0.35"/>
    <row r="744" ht="20.25" customHeight="1" x14ac:dyDescent="0.35"/>
    <row r="745" ht="20.25" customHeight="1" x14ac:dyDescent="0.35"/>
    <row r="746" ht="20.25" customHeight="1" x14ac:dyDescent="0.35"/>
    <row r="747" ht="20.25" customHeight="1" x14ac:dyDescent="0.35"/>
    <row r="748" ht="20.25" customHeight="1" x14ac:dyDescent="0.35"/>
    <row r="749" ht="20.25" customHeight="1" x14ac:dyDescent="0.35"/>
    <row r="750" ht="20.25" customHeight="1" x14ac:dyDescent="0.35"/>
    <row r="751" ht="20.25" customHeight="1" x14ac:dyDescent="0.35"/>
    <row r="752" ht="20.25" customHeight="1" x14ac:dyDescent="0.35"/>
    <row r="753" ht="20.25" customHeight="1" x14ac:dyDescent="0.35"/>
    <row r="754" ht="20.25" customHeight="1" x14ac:dyDescent="0.35"/>
    <row r="755" ht="20.25" customHeight="1" x14ac:dyDescent="0.35"/>
    <row r="756" ht="20.25" customHeight="1" x14ac:dyDescent="0.35"/>
    <row r="757" ht="20.25" customHeight="1" x14ac:dyDescent="0.35"/>
    <row r="758" ht="20.25" customHeight="1" x14ac:dyDescent="0.35"/>
    <row r="759" ht="20.25" customHeight="1" x14ac:dyDescent="0.35"/>
    <row r="760" ht="20.25" customHeight="1" x14ac:dyDescent="0.35"/>
    <row r="761" ht="20.25" customHeight="1" x14ac:dyDescent="0.35"/>
    <row r="762" ht="20.25" customHeight="1" x14ac:dyDescent="0.35"/>
    <row r="763" ht="20.25" customHeight="1" x14ac:dyDescent="0.35"/>
    <row r="764" ht="20.25" customHeight="1" x14ac:dyDescent="0.35"/>
    <row r="765" ht="20.25" customHeight="1" x14ac:dyDescent="0.35"/>
    <row r="766" ht="20.25" customHeight="1" x14ac:dyDescent="0.35"/>
    <row r="767" ht="20.25" customHeight="1" x14ac:dyDescent="0.35"/>
    <row r="768" ht="20.25" customHeight="1" x14ac:dyDescent="0.35"/>
    <row r="769" ht="20.25" customHeight="1" x14ac:dyDescent="0.35"/>
    <row r="770" ht="20.25" customHeight="1" x14ac:dyDescent="0.35"/>
    <row r="771" ht="20.25" customHeight="1" x14ac:dyDescent="0.35"/>
    <row r="772" ht="20.25" customHeight="1" x14ac:dyDescent="0.35"/>
    <row r="773" ht="20.25" customHeight="1" x14ac:dyDescent="0.35"/>
    <row r="774" ht="20.25" customHeight="1" x14ac:dyDescent="0.35"/>
    <row r="775" ht="20.25" customHeight="1" x14ac:dyDescent="0.35"/>
    <row r="776" ht="20.25" customHeight="1" x14ac:dyDescent="0.35"/>
    <row r="777" ht="20.25" customHeight="1" x14ac:dyDescent="0.35"/>
    <row r="778" ht="20.25" customHeight="1" x14ac:dyDescent="0.35"/>
    <row r="779" ht="20.25" customHeight="1" x14ac:dyDescent="0.35"/>
    <row r="780" ht="20.25" customHeight="1" x14ac:dyDescent="0.35"/>
    <row r="781" ht="20.25" customHeight="1" x14ac:dyDescent="0.35"/>
    <row r="782" ht="20.25" customHeight="1" x14ac:dyDescent="0.35"/>
    <row r="783" ht="20.25" customHeight="1" x14ac:dyDescent="0.35"/>
    <row r="784" ht="20.25" customHeight="1" x14ac:dyDescent="0.35"/>
    <row r="785" ht="20.25" customHeight="1" x14ac:dyDescent="0.35"/>
    <row r="786" ht="20.25" customHeight="1" x14ac:dyDescent="0.35"/>
    <row r="787" ht="20.25" customHeight="1" x14ac:dyDescent="0.35"/>
    <row r="788" ht="20.25" customHeight="1" x14ac:dyDescent="0.35"/>
    <row r="789" ht="20.25" customHeight="1" x14ac:dyDescent="0.35"/>
    <row r="790" ht="20.25" customHeight="1" x14ac:dyDescent="0.35"/>
    <row r="791" ht="20.25" customHeight="1" x14ac:dyDescent="0.35"/>
    <row r="792" ht="20.25" customHeight="1" x14ac:dyDescent="0.35"/>
    <row r="793" ht="20.25" customHeight="1" x14ac:dyDescent="0.35"/>
    <row r="794" ht="20.25" customHeight="1" x14ac:dyDescent="0.35"/>
    <row r="795" ht="20.25" customHeight="1" x14ac:dyDescent="0.35"/>
    <row r="796" ht="20.25" customHeight="1" x14ac:dyDescent="0.35"/>
    <row r="797" ht="20.25" customHeight="1" x14ac:dyDescent="0.35"/>
    <row r="798" ht="20.25" customHeight="1" x14ac:dyDescent="0.35"/>
    <row r="799" ht="20.25" customHeight="1" x14ac:dyDescent="0.35"/>
    <row r="800" ht="20.25" customHeight="1" x14ac:dyDescent="0.35"/>
    <row r="801" ht="20.25" customHeight="1" x14ac:dyDescent="0.35"/>
    <row r="802" ht="20.25" customHeight="1" x14ac:dyDescent="0.35"/>
    <row r="803" ht="20.25" customHeight="1" x14ac:dyDescent="0.35"/>
    <row r="804" ht="20.25" customHeight="1" x14ac:dyDescent="0.35"/>
    <row r="805" ht="20.25" customHeight="1" x14ac:dyDescent="0.35"/>
    <row r="806" ht="20.25" customHeight="1" x14ac:dyDescent="0.35"/>
    <row r="807" ht="20.25" customHeight="1" x14ac:dyDescent="0.35"/>
    <row r="808" ht="20.25" customHeight="1" x14ac:dyDescent="0.35"/>
    <row r="809" ht="20.25" customHeight="1" x14ac:dyDescent="0.35"/>
    <row r="810" ht="20.25" customHeight="1" x14ac:dyDescent="0.35"/>
    <row r="811" ht="20.25" customHeight="1" x14ac:dyDescent="0.35"/>
    <row r="812" ht="20.25" customHeight="1" x14ac:dyDescent="0.35"/>
    <row r="813" ht="20.25" customHeight="1" x14ac:dyDescent="0.35"/>
    <row r="814" ht="20.25" customHeight="1" x14ac:dyDescent="0.35"/>
    <row r="815" ht="20.25" customHeight="1" x14ac:dyDescent="0.35"/>
    <row r="816" ht="20.25" customHeight="1" x14ac:dyDescent="0.35"/>
    <row r="817" ht="20.25" customHeight="1" x14ac:dyDescent="0.35"/>
    <row r="818" ht="20.25" customHeight="1" x14ac:dyDescent="0.35"/>
    <row r="819" ht="20.25" customHeight="1" x14ac:dyDescent="0.35"/>
    <row r="820" ht="20.25" customHeight="1" x14ac:dyDescent="0.35"/>
    <row r="821" ht="20.25" customHeight="1" x14ac:dyDescent="0.35"/>
    <row r="822" ht="20.25" customHeight="1" x14ac:dyDescent="0.35"/>
    <row r="823" ht="20.25" customHeight="1" x14ac:dyDescent="0.35"/>
    <row r="824" ht="20.25" customHeight="1" x14ac:dyDescent="0.35"/>
    <row r="825" ht="20.25" customHeight="1" x14ac:dyDescent="0.35"/>
    <row r="826" ht="20.25" customHeight="1" x14ac:dyDescent="0.35"/>
    <row r="827" ht="20.25" customHeight="1" x14ac:dyDescent="0.35"/>
    <row r="828" ht="20.25" customHeight="1" x14ac:dyDescent="0.35"/>
    <row r="829" ht="20.25" customHeight="1" x14ac:dyDescent="0.35"/>
    <row r="830" ht="20.25" customHeight="1" x14ac:dyDescent="0.35"/>
    <row r="831" ht="20.25" customHeight="1" x14ac:dyDescent="0.35"/>
    <row r="832" ht="20.25" customHeight="1" x14ac:dyDescent="0.35"/>
    <row r="833" ht="20.25" customHeight="1" x14ac:dyDescent="0.35"/>
    <row r="834" ht="20.25" customHeight="1" x14ac:dyDescent="0.35"/>
    <row r="835" ht="20.25" customHeight="1" x14ac:dyDescent="0.35"/>
    <row r="836" ht="20.25" customHeight="1" x14ac:dyDescent="0.35"/>
    <row r="837" ht="20.25" customHeight="1" x14ac:dyDescent="0.35"/>
    <row r="838" ht="20.25" customHeight="1" x14ac:dyDescent="0.35"/>
    <row r="839" ht="20.25" customHeight="1" x14ac:dyDescent="0.35"/>
    <row r="840" ht="20.25" customHeight="1" x14ac:dyDescent="0.35"/>
    <row r="841" ht="20.25" customHeight="1" x14ac:dyDescent="0.35"/>
    <row r="842" ht="20.25" customHeight="1" x14ac:dyDescent="0.35"/>
    <row r="843" ht="20.25" customHeight="1" x14ac:dyDescent="0.35"/>
    <row r="844" ht="20.25" customHeight="1" x14ac:dyDescent="0.35"/>
    <row r="845" ht="20.25" customHeight="1" x14ac:dyDescent="0.35"/>
    <row r="846" ht="20.25" customHeight="1" x14ac:dyDescent="0.35"/>
    <row r="847" ht="20.25" customHeight="1" x14ac:dyDescent="0.35"/>
    <row r="848" ht="20.25" customHeight="1" x14ac:dyDescent="0.35"/>
    <row r="849" ht="20.25" customHeight="1" x14ac:dyDescent="0.35"/>
    <row r="850" ht="20.25" customHeight="1" x14ac:dyDescent="0.35"/>
    <row r="851" ht="20.25" customHeight="1" x14ac:dyDescent="0.35"/>
    <row r="852" ht="20.25" customHeight="1" x14ac:dyDescent="0.35"/>
    <row r="853" ht="20.25" customHeight="1" x14ac:dyDescent="0.35"/>
    <row r="854" ht="20.25" customHeight="1" x14ac:dyDescent="0.35"/>
    <row r="855" ht="20.25" customHeight="1" x14ac:dyDescent="0.35"/>
    <row r="856" ht="20.25" customHeight="1" x14ac:dyDescent="0.35"/>
    <row r="857" ht="20.25" customHeight="1" x14ac:dyDescent="0.35"/>
    <row r="858" ht="20.25" customHeight="1" x14ac:dyDescent="0.35"/>
    <row r="859" ht="20.25" customHeight="1" x14ac:dyDescent="0.35"/>
    <row r="860" ht="20.25" customHeight="1" x14ac:dyDescent="0.35"/>
    <row r="861" ht="20.25" customHeight="1" x14ac:dyDescent="0.35"/>
    <row r="862" ht="20.25" customHeight="1" x14ac:dyDescent="0.35"/>
    <row r="863" ht="20.25" customHeight="1" x14ac:dyDescent="0.35"/>
    <row r="864" ht="20.25" customHeight="1" x14ac:dyDescent="0.35"/>
    <row r="865" ht="20.25" customHeight="1" x14ac:dyDescent="0.35"/>
    <row r="866" ht="20.25" customHeight="1" x14ac:dyDescent="0.35"/>
    <row r="867" ht="20.25" customHeight="1" x14ac:dyDescent="0.35"/>
    <row r="868" ht="20.25" customHeight="1" x14ac:dyDescent="0.35"/>
    <row r="869" ht="20.25" customHeight="1" x14ac:dyDescent="0.35"/>
    <row r="870" ht="20.25" customHeight="1" x14ac:dyDescent="0.35"/>
    <row r="871" ht="20.25" customHeight="1" x14ac:dyDescent="0.35"/>
    <row r="872" ht="20.25" customHeight="1" x14ac:dyDescent="0.35"/>
    <row r="873" ht="20.25" customHeight="1" x14ac:dyDescent="0.35"/>
    <row r="874" ht="20.25" customHeight="1" x14ac:dyDescent="0.35"/>
    <row r="875" ht="20.25" customHeight="1" x14ac:dyDescent="0.35"/>
    <row r="876" ht="20.25" customHeight="1" x14ac:dyDescent="0.35"/>
    <row r="877" ht="20.25" customHeight="1" x14ac:dyDescent="0.35"/>
    <row r="878" ht="20.25" customHeight="1" x14ac:dyDescent="0.35"/>
    <row r="879" ht="20.25" customHeight="1" x14ac:dyDescent="0.35"/>
    <row r="880" ht="20.25" customHeight="1" x14ac:dyDescent="0.35"/>
    <row r="881" ht="20.25" customHeight="1" x14ac:dyDescent="0.35"/>
    <row r="882" ht="20.25" customHeight="1" x14ac:dyDescent="0.35"/>
    <row r="883" ht="20.25" customHeight="1" x14ac:dyDescent="0.35"/>
    <row r="884" ht="20.25" customHeight="1" x14ac:dyDescent="0.35"/>
    <row r="885" ht="20.25" customHeight="1" x14ac:dyDescent="0.35"/>
    <row r="886" ht="20.25" customHeight="1" x14ac:dyDescent="0.35"/>
    <row r="887" ht="20.25" customHeight="1" x14ac:dyDescent="0.35"/>
    <row r="888" ht="20.25" customHeight="1" x14ac:dyDescent="0.35"/>
    <row r="889" ht="20.25" customHeight="1" x14ac:dyDescent="0.35"/>
    <row r="890" ht="20.25" customHeight="1" x14ac:dyDescent="0.35"/>
    <row r="891" ht="20.25" customHeight="1" x14ac:dyDescent="0.35"/>
    <row r="892" ht="20.25" customHeight="1" x14ac:dyDescent="0.35"/>
    <row r="893" ht="20.25" customHeight="1" x14ac:dyDescent="0.35"/>
    <row r="894" ht="20.25" customHeight="1" x14ac:dyDescent="0.35"/>
    <row r="895" ht="20.25" customHeight="1" x14ac:dyDescent="0.35"/>
    <row r="896" ht="20.25" customHeight="1" x14ac:dyDescent="0.35"/>
    <row r="897" ht="20.25" customHeight="1" x14ac:dyDescent="0.35"/>
    <row r="898" ht="20.25" customHeight="1" x14ac:dyDescent="0.35"/>
    <row r="899" ht="20.25" customHeight="1" x14ac:dyDescent="0.35"/>
    <row r="900" ht="20.25" customHeight="1" x14ac:dyDescent="0.35"/>
    <row r="901" ht="20.25" customHeight="1" x14ac:dyDescent="0.35"/>
    <row r="902" ht="20.25" customHeight="1" x14ac:dyDescent="0.35"/>
    <row r="903" ht="20.25" customHeight="1" x14ac:dyDescent="0.35"/>
    <row r="904" ht="20.25" customHeight="1" x14ac:dyDescent="0.35"/>
    <row r="905" ht="20.25" customHeight="1" x14ac:dyDescent="0.35"/>
    <row r="906" ht="20.25" customHeight="1" x14ac:dyDescent="0.35"/>
    <row r="907" ht="20.25" customHeight="1" x14ac:dyDescent="0.35"/>
    <row r="908" ht="20.25" customHeight="1" x14ac:dyDescent="0.35"/>
    <row r="909" ht="20.25" customHeight="1" x14ac:dyDescent="0.35"/>
    <row r="910" ht="20.25" customHeight="1" x14ac:dyDescent="0.35"/>
    <row r="911" ht="20.25" customHeight="1" x14ac:dyDescent="0.35"/>
    <row r="912" ht="20.25" customHeight="1" x14ac:dyDescent="0.35"/>
    <row r="913" ht="20.25" customHeight="1" x14ac:dyDescent="0.35"/>
    <row r="914" ht="20.25" customHeight="1" x14ac:dyDescent="0.35"/>
    <row r="915" ht="20.25" customHeight="1" x14ac:dyDescent="0.35"/>
    <row r="916" ht="20.25" customHeight="1" x14ac:dyDescent="0.35"/>
    <row r="917" ht="20.25" customHeight="1" x14ac:dyDescent="0.35"/>
    <row r="918" ht="20.25" customHeight="1" x14ac:dyDescent="0.35"/>
    <row r="919" ht="20.25" customHeight="1" x14ac:dyDescent="0.35"/>
    <row r="920" ht="20.25" customHeight="1" x14ac:dyDescent="0.35"/>
    <row r="921" ht="20.25" customHeight="1" x14ac:dyDescent="0.35"/>
    <row r="922" ht="20.25" customHeight="1" x14ac:dyDescent="0.35"/>
    <row r="923" ht="20.25" customHeight="1" x14ac:dyDescent="0.35"/>
    <row r="924" ht="20.25" customHeight="1" x14ac:dyDescent="0.35"/>
    <row r="925" ht="20.25" customHeight="1" x14ac:dyDescent="0.35"/>
    <row r="926" ht="20.25" customHeight="1" x14ac:dyDescent="0.35"/>
    <row r="927" ht="20.25" customHeight="1" x14ac:dyDescent="0.35"/>
    <row r="928" ht="20.25" customHeight="1" x14ac:dyDescent="0.35"/>
    <row r="929" ht="20.25" customHeight="1" x14ac:dyDescent="0.35"/>
    <row r="930" ht="20.25" customHeight="1" x14ac:dyDescent="0.35"/>
    <row r="931" ht="20.25" customHeight="1" x14ac:dyDescent="0.35"/>
    <row r="932" ht="20.25" customHeight="1" x14ac:dyDescent="0.35"/>
    <row r="933" ht="20.25" customHeight="1" x14ac:dyDescent="0.35"/>
    <row r="934" ht="20.25" customHeight="1" x14ac:dyDescent="0.35"/>
    <row r="935" ht="20.25" customHeight="1" x14ac:dyDescent="0.35"/>
    <row r="936" ht="20.25" customHeight="1" x14ac:dyDescent="0.35"/>
    <row r="937" ht="20.25" customHeight="1" x14ac:dyDescent="0.35"/>
    <row r="938" ht="20.25" customHeight="1" x14ac:dyDescent="0.35"/>
    <row r="939" ht="20.25" customHeight="1" x14ac:dyDescent="0.35"/>
    <row r="940" ht="20.25" customHeight="1" x14ac:dyDescent="0.35"/>
    <row r="941" ht="20.25" customHeight="1" x14ac:dyDescent="0.35"/>
    <row r="942" ht="20.25" customHeight="1" x14ac:dyDescent="0.35"/>
    <row r="943" ht="20.25" customHeight="1" x14ac:dyDescent="0.35"/>
    <row r="944" ht="20.25" customHeight="1" x14ac:dyDescent="0.35"/>
    <row r="945" ht="20.25" customHeight="1" x14ac:dyDescent="0.35"/>
    <row r="946" ht="20.25" customHeight="1" x14ac:dyDescent="0.35"/>
    <row r="947" ht="20.25" customHeight="1" x14ac:dyDescent="0.35"/>
    <row r="948" ht="20.25" customHeight="1" x14ac:dyDescent="0.35"/>
    <row r="949" ht="20.25" customHeight="1" x14ac:dyDescent="0.35"/>
    <row r="950" ht="20.25" customHeight="1" x14ac:dyDescent="0.35"/>
    <row r="951" ht="20.25" customHeight="1" x14ac:dyDescent="0.35"/>
    <row r="952" ht="20.25" customHeight="1" x14ac:dyDescent="0.35"/>
    <row r="953" ht="20.25" customHeight="1" x14ac:dyDescent="0.35"/>
    <row r="954" ht="20.25" customHeight="1" x14ac:dyDescent="0.35"/>
    <row r="955" ht="20.25" customHeight="1" x14ac:dyDescent="0.35"/>
    <row r="956" ht="20.25" customHeight="1" x14ac:dyDescent="0.35"/>
    <row r="957" ht="20.25" customHeight="1" x14ac:dyDescent="0.35"/>
    <row r="958" ht="20.25" customHeight="1" x14ac:dyDescent="0.35"/>
    <row r="959" ht="20.25" customHeight="1" x14ac:dyDescent="0.35"/>
    <row r="960" ht="20.25" customHeight="1" x14ac:dyDescent="0.35"/>
    <row r="961" ht="20.25" customHeight="1" x14ac:dyDescent="0.35"/>
    <row r="962" ht="20.25" customHeight="1" x14ac:dyDescent="0.35"/>
    <row r="963" ht="20.25" customHeight="1" x14ac:dyDescent="0.35"/>
    <row r="964" ht="20.25" customHeight="1" x14ac:dyDescent="0.35"/>
    <row r="965" ht="20.25" customHeight="1" x14ac:dyDescent="0.35"/>
    <row r="966" ht="20.25" customHeight="1" x14ac:dyDescent="0.35"/>
    <row r="967" ht="20.25" customHeight="1" x14ac:dyDescent="0.35"/>
    <row r="968" ht="20.25" customHeight="1" x14ac:dyDescent="0.35"/>
    <row r="969" ht="20.25" customHeight="1" x14ac:dyDescent="0.35"/>
    <row r="970" ht="20.25" customHeight="1" x14ac:dyDescent="0.35"/>
    <row r="971" ht="20.25" customHeight="1" x14ac:dyDescent="0.35"/>
    <row r="972" ht="20.25" customHeight="1" x14ac:dyDescent="0.35"/>
    <row r="973" ht="20.25" customHeight="1" x14ac:dyDescent="0.35"/>
    <row r="974" ht="20.25" customHeight="1" x14ac:dyDescent="0.35"/>
    <row r="975" ht="20.25" customHeight="1" x14ac:dyDescent="0.35"/>
    <row r="976" ht="20.25" customHeight="1" x14ac:dyDescent="0.35"/>
    <row r="977" ht="20.25" customHeight="1" x14ac:dyDescent="0.35"/>
    <row r="978" ht="20.25" customHeight="1" x14ac:dyDescent="0.35"/>
    <row r="979" ht="20.25" customHeight="1" x14ac:dyDescent="0.35"/>
    <row r="980" ht="20.25" customHeight="1" x14ac:dyDescent="0.35"/>
    <row r="981" ht="20.25" customHeight="1" x14ac:dyDescent="0.35"/>
    <row r="982" ht="20.25" customHeight="1" x14ac:dyDescent="0.35"/>
    <row r="983" ht="20.25" customHeight="1" x14ac:dyDescent="0.35"/>
    <row r="984" ht="20.25" customHeight="1" x14ac:dyDescent="0.35"/>
    <row r="985" ht="20.25" customHeight="1" x14ac:dyDescent="0.35"/>
    <row r="986" ht="20.25" customHeight="1" x14ac:dyDescent="0.35"/>
    <row r="987" ht="20.25" customHeight="1" x14ac:dyDescent="0.35"/>
    <row r="988" ht="20.25" customHeight="1" x14ac:dyDescent="0.35"/>
    <row r="989" ht="20.25" customHeight="1" x14ac:dyDescent="0.35"/>
    <row r="990" ht="20.25" customHeight="1" x14ac:dyDescent="0.35"/>
    <row r="991" ht="20.25" customHeight="1" x14ac:dyDescent="0.35"/>
    <row r="992" ht="20.25" customHeight="1" x14ac:dyDescent="0.35"/>
  </sheetData>
  <mergeCells count="11">
    <mergeCell ref="D16:F18"/>
    <mergeCell ref="D2:G5"/>
    <mergeCell ref="J2:Q5"/>
    <mergeCell ref="D8:F11"/>
    <mergeCell ref="D12:F13"/>
    <mergeCell ref="D14:F15"/>
    <mergeCell ref="D19:F21"/>
    <mergeCell ref="D23:F24"/>
    <mergeCell ref="D26:F28"/>
    <mergeCell ref="D29:F33"/>
    <mergeCell ref="D35:F37"/>
  </mergeCells>
  <hyperlinks>
    <hyperlink ref="D29" r:id="rId1" xr:uid="{629210E5-8FF4-47B0-8A64-0FB6661944CF}"/>
    <hyperlink ref="E29" r:id="rId2" display="http://whatifmath.org/contact-us/" xr:uid="{D05D025F-E4C0-4733-9879-4DAA666F01D0}"/>
    <hyperlink ref="F29" r:id="rId3" display="http://whatifmath.org/contact-us/" xr:uid="{966EC133-1DEC-4FE8-9519-4A7AA58C9CA9}"/>
    <hyperlink ref="D30" r:id="rId4" display="http://whatifmath.org/contact-us/" xr:uid="{F7A7FCFE-CD46-4305-B5C8-2BA2198AFF65}"/>
    <hyperlink ref="E30" r:id="rId5" display="http://whatifmath.org/contact-us/" xr:uid="{2119C52C-34CC-41CB-801D-AA47C38C77A7}"/>
    <hyperlink ref="F30" r:id="rId6" display="http://whatifmath.org/contact-us/" xr:uid="{E7FC9850-E405-4040-B7DC-9933DF472919}"/>
    <hyperlink ref="D31" r:id="rId7" display="http://whatifmath.org/contact-us/" xr:uid="{02954398-FCAD-4B70-BCAB-8290CAAA70A1}"/>
    <hyperlink ref="E31" r:id="rId8" display="http://whatifmath.org/contact-us/" xr:uid="{F267C801-5D69-4B1A-AED2-5E2D91C55408}"/>
    <hyperlink ref="F31" r:id="rId9" display="http://whatifmath.org/contact-us/" xr:uid="{D2A997E8-D806-4543-99FB-E595EF31D426}"/>
    <hyperlink ref="D32" r:id="rId10" display="http://whatifmath.org/contact-us/" xr:uid="{AF6C8C63-71BA-4A4A-B0E7-5C34A085733C}"/>
    <hyperlink ref="E32" r:id="rId11" display="http://whatifmath.org/contact-us/" xr:uid="{E1C7F032-BE4C-4A8E-857D-2101D54B9411}"/>
    <hyperlink ref="F32" r:id="rId12" display="http://whatifmath.org/contact-us/" xr:uid="{5CB28B88-56A6-458D-8E79-C5C844F33981}"/>
    <hyperlink ref="D33" r:id="rId13" display="http://whatifmath.org/contact-us/" xr:uid="{C38E63D3-3119-4FA4-A253-1F27840B732B}"/>
    <hyperlink ref="E33" r:id="rId14" display="http://whatifmath.org/contact-us/" xr:uid="{9EFE38AE-0A98-4A35-94FF-F488A162B448}"/>
    <hyperlink ref="F33" r:id="rId15" display="http://whatifmath.org/contact-us/" xr:uid="{F6E8328A-219A-438E-BE35-77B27D23E180}"/>
    <hyperlink ref="D38:F38" r:id="rId16" display="Burn Math Class by Jason Wilkes" xr:uid="{1F837B71-33A7-4717-9DEE-2A7B269AA4A6}"/>
  </hyperlinks>
  <pageMargins left="0.75" right="0.75" top="1" bottom="1" header="0.5" footer="0.5"/>
  <pageSetup orientation="portrait" r:id="rId17"/>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A4C1-A501-418B-9E7A-DE01B314E211}">
  <sheetPr>
    <tabColor rgb="FF00B050"/>
  </sheetPr>
  <dimension ref="M6"/>
  <sheetViews>
    <sheetView workbookViewId="0">
      <selection activeCell="N11" sqref="N11"/>
    </sheetView>
  </sheetViews>
  <sheetFormatPr defaultRowHeight="15.5" x14ac:dyDescent="0.35"/>
  <sheetData>
    <row r="6" spans="13:13" x14ac:dyDescent="0.35">
      <c r="M6" t="s">
        <v>186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4D96E-1FD0-45DF-9858-1A9086A6EA6D}">
  <sheetPr>
    <tabColor rgb="FF00B050"/>
  </sheetPr>
  <dimension ref="A1:S96"/>
  <sheetViews>
    <sheetView showGridLines="0" topLeftCell="A2" zoomScaleNormal="100" workbookViewId="0">
      <selection activeCell="J10" sqref="J10"/>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4.08203125" style="37" customWidth="1"/>
    <col min="10" max="10" width="9.75" style="21" customWidth="1"/>
    <col min="11" max="11" width="9.25" style="21" customWidth="1"/>
    <col min="12" max="12" width="5.33203125" style="21" customWidth="1"/>
    <col min="13" max="13" width="8.33203125" style="21" customWidth="1"/>
    <col min="14" max="14" width="9.83203125" style="21" customWidth="1"/>
    <col min="15" max="16" width="9.83203125" style="3" customWidth="1"/>
    <col min="17" max="17" width="3" style="3" customWidth="1"/>
    <col min="18" max="18" width="6.58203125" style="3" customWidth="1"/>
    <col min="19" max="19" width="3.58203125" style="3" customWidth="1"/>
    <col min="20" max="34" width="7.83203125" style="3" customWidth="1"/>
    <col min="35" max="16384" width="12" style="3"/>
  </cols>
  <sheetData>
    <row r="1" spans="1:19" ht="18" customHeight="1" x14ac:dyDescent="0.35">
      <c r="A1" s="1"/>
      <c r="B1" s="1"/>
      <c r="C1" s="1"/>
      <c r="D1" s="2"/>
      <c r="E1" s="2"/>
      <c r="F1" s="2"/>
      <c r="G1" s="2"/>
      <c r="H1" s="2"/>
      <c r="I1" s="2"/>
      <c r="J1" s="18"/>
      <c r="K1" s="18"/>
      <c r="L1" s="18"/>
      <c r="M1" s="18"/>
      <c r="N1" s="18"/>
      <c r="O1" s="2"/>
      <c r="P1" s="2"/>
      <c r="Q1" s="2"/>
      <c r="R1" s="2"/>
      <c r="S1" s="2"/>
    </row>
    <row r="2" spans="1:19" ht="18" customHeight="1" x14ac:dyDescent="0.35">
      <c r="A2" s="4"/>
      <c r="B2" s="4"/>
      <c r="C2" s="4"/>
      <c r="D2" s="428" t="s">
        <v>110</v>
      </c>
      <c r="E2" s="428"/>
      <c r="F2" s="428"/>
      <c r="G2" s="428"/>
      <c r="H2" s="85"/>
      <c r="I2" s="473" t="s">
        <v>111</v>
      </c>
      <c r="J2" s="473"/>
      <c r="K2" s="473"/>
      <c r="L2" s="473"/>
      <c r="M2" s="473"/>
      <c r="N2" s="473"/>
      <c r="O2" s="473"/>
      <c r="P2" s="473"/>
      <c r="Q2" s="40"/>
      <c r="R2" s="40"/>
      <c r="S2" s="2"/>
    </row>
    <row r="3" spans="1:19" ht="18" customHeight="1" x14ac:dyDescent="0.35">
      <c r="A3" s="4"/>
      <c r="B3" s="4"/>
      <c r="C3" s="4"/>
      <c r="D3" s="428"/>
      <c r="E3" s="428"/>
      <c r="F3" s="428"/>
      <c r="G3" s="428"/>
      <c r="H3" s="85"/>
      <c r="I3" s="473"/>
      <c r="J3" s="473"/>
      <c r="K3" s="473"/>
      <c r="L3" s="473"/>
      <c r="M3" s="473"/>
      <c r="N3" s="473"/>
      <c r="O3" s="473"/>
      <c r="P3" s="473"/>
      <c r="Q3" s="40"/>
      <c r="R3" s="40"/>
      <c r="S3" s="2"/>
    </row>
    <row r="4" spans="1:19" ht="18" customHeight="1" x14ac:dyDescent="0.35">
      <c r="A4" s="4"/>
      <c r="B4" s="4"/>
      <c r="C4" s="4"/>
      <c r="D4" s="428"/>
      <c r="E4" s="428"/>
      <c r="F4" s="428"/>
      <c r="G4" s="428"/>
      <c r="H4" s="85"/>
      <c r="I4" s="473"/>
      <c r="J4" s="473"/>
      <c r="K4" s="473"/>
      <c r="L4" s="473"/>
      <c r="M4" s="473"/>
      <c r="N4" s="473"/>
      <c r="O4" s="473"/>
      <c r="P4" s="473"/>
      <c r="Q4" s="40"/>
      <c r="R4" s="40"/>
      <c r="S4" s="2"/>
    </row>
    <row r="5" spans="1:19" ht="18" customHeight="1" x14ac:dyDescent="0.35">
      <c r="A5" s="4"/>
      <c r="B5" s="4"/>
      <c r="C5" s="4"/>
      <c r="D5" s="428"/>
      <c r="E5" s="428"/>
      <c r="F5" s="428"/>
      <c r="G5" s="428"/>
      <c r="H5" s="85"/>
      <c r="I5" s="473"/>
      <c r="J5" s="473"/>
      <c r="K5" s="473"/>
      <c r="L5" s="473"/>
      <c r="M5" s="473"/>
      <c r="N5" s="473"/>
      <c r="O5" s="473"/>
      <c r="P5" s="473"/>
      <c r="Q5" s="40"/>
      <c r="R5" s="40"/>
      <c r="S5" s="2"/>
    </row>
    <row r="6" spans="1:19" ht="18" customHeight="1" x14ac:dyDescent="0.35">
      <c r="A6" s="6"/>
      <c r="B6" s="6"/>
      <c r="C6" s="6"/>
      <c r="D6" s="6"/>
      <c r="E6" s="6"/>
      <c r="F6" s="6"/>
      <c r="G6" s="6"/>
      <c r="H6" s="6"/>
      <c r="I6" s="6"/>
      <c r="J6" s="19"/>
      <c r="K6" s="19"/>
      <c r="L6" s="19"/>
      <c r="M6" s="19"/>
      <c r="N6" s="19"/>
      <c r="O6" s="6"/>
      <c r="P6" s="6"/>
      <c r="Q6" s="6"/>
      <c r="R6" s="6"/>
      <c r="S6" s="2"/>
    </row>
    <row r="7" spans="1:19" ht="18" customHeight="1" x14ac:dyDescent="0.35">
      <c r="A7" s="2"/>
      <c r="B7" s="5"/>
      <c r="C7" s="5"/>
      <c r="D7" s="5"/>
      <c r="E7" s="5"/>
      <c r="F7" s="5"/>
      <c r="G7" s="5"/>
      <c r="H7" s="5"/>
      <c r="J7" s="27"/>
      <c r="K7" s="27"/>
      <c r="L7" s="27"/>
      <c r="M7" s="27"/>
      <c r="N7" s="27"/>
      <c r="O7" s="27"/>
      <c r="P7" s="27"/>
      <c r="Q7" s="27"/>
      <c r="R7" s="27"/>
      <c r="S7" s="2"/>
    </row>
    <row r="8" spans="1:19" ht="18" customHeight="1" thickBot="1" x14ac:dyDescent="0.4">
      <c r="A8" s="2"/>
      <c r="B8" s="7"/>
      <c r="C8" s="457" t="s">
        <v>144</v>
      </c>
      <c r="D8" s="457"/>
      <c r="E8" s="457"/>
      <c r="F8" s="457"/>
      <c r="G8" s="457"/>
      <c r="H8" s="8"/>
      <c r="I8" s="38"/>
      <c r="J8" s="486" t="s">
        <v>146</v>
      </c>
      <c r="K8" s="486"/>
      <c r="L8" s="31"/>
      <c r="M8" s="430"/>
      <c r="N8" s="430"/>
      <c r="O8" s="464"/>
      <c r="P8" s="464"/>
      <c r="Q8" s="14"/>
      <c r="R8" s="110"/>
      <c r="S8" s="2"/>
    </row>
    <row r="9" spans="1:19" ht="18" customHeight="1" thickBot="1" x14ac:dyDescent="0.4">
      <c r="A9" s="2"/>
      <c r="B9" s="9"/>
      <c r="C9" s="457"/>
      <c r="D9" s="457"/>
      <c r="E9" s="457"/>
      <c r="F9" s="457"/>
      <c r="G9" s="457"/>
      <c r="H9" s="8"/>
      <c r="I9" s="38"/>
      <c r="J9" s="487" t="s">
        <v>147</v>
      </c>
      <c r="K9" s="487"/>
      <c r="L9" s="28"/>
      <c r="M9" s="243" t="s">
        <v>11</v>
      </c>
      <c r="N9" s="244" t="s">
        <v>112</v>
      </c>
      <c r="O9" s="110"/>
      <c r="P9" s="110"/>
      <c r="Q9" s="14"/>
      <c r="R9" s="110"/>
      <c r="S9" s="2"/>
    </row>
    <row r="10" spans="1:19" ht="18" customHeight="1" x14ac:dyDescent="0.35">
      <c r="A10" s="2"/>
      <c r="B10" s="7"/>
      <c r="C10" s="457"/>
      <c r="D10" s="457"/>
      <c r="E10" s="457"/>
      <c r="F10" s="457"/>
      <c r="G10" s="457"/>
      <c r="H10" s="8"/>
      <c r="I10" s="38"/>
      <c r="J10" s="245" t="s">
        <v>113</v>
      </c>
      <c r="K10" s="121" t="s">
        <v>114</v>
      </c>
      <c r="L10" s="29"/>
      <c r="M10" s="246">
        <f>$J$11</f>
        <v>5</v>
      </c>
      <c r="N10" s="247">
        <f t="shared" ref="N10:N19" si="0">M10*$J$15</f>
        <v>0.75</v>
      </c>
      <c r="O10" s="110"/>
      <c r="P10" s="110"/>
      <c r="Q10" s="14"/>
      <c r="R10" s="30"/>
      <c r="S10" s="2"/>
    </row>
    <row r="11" spans="1:19" ht="18" customHeight="1" thickBot="1" x14ac:dyDescent="0.4">
      <c r="A11" s="2"/>
      <c r="B11" s="9"/>
      <c r="C11" s="63"/>
      <c r="D11" s="436" t="s">
        <v>145</v>
      </c>
      <c r="E11" s="436"/>
      <c r="F11" s="436"/>
      <c r="G11" s="436"/>
      <c r="H11" s="8"/>
      <c r="I11" s="38"/>
      <c r="J11" s="248">
        <v>5</v>
      </c>
      <c r="K11" s="249">
        <v>5</v>
      </c>
      <c r="M11" s="246">
        <f t="shared" ref="M11:M19" si="1">M10+K$11</f>
        <v>10</v>
      </c>
      <c r="N11" s="247">
        <f t="shared" si="0"/>
        <v>1.5</v>
      </c>
      <c r="O11" s="456"/>
      <c r="P11" s="456"/>
      <c r="Q11" s="14"/>
      <c r="R11" s="30"/>
      <c r="S11" s="2"/>
    </row>
    <row r="12" spans="1:19" ht="18" customHeight="1" x14ac:dyDescent="0.35">
      <c r="A12" s="2"/>
      <c r="B12" s="9"/>
      <c r="C12" s="7">
        <v>1</v>
      </c>
      <c r="D12" s="436"/>
      <c r="E12" s="436"/>
      <c r="F12" s="436"/>
      <c r="G12" s="436"/>
      <c r="H12" s="8"/>
      <c r="I12" s="38"/>
      <c r="J12" s="35"/>
      <c r="K12" s="36"/>
      <c r="M12" s="246">
        <f t="shared" si="1"/>
        <v>15</v>
      </c>
      <c r="N12" s="247">
        <f t="shared" si="0"/>
        <v>2.25</v>
      </c>
      <c r="O12" s="110"/>
      <c r="P12" s="110"/>
      <c r="Q12" s="14"/>
      <c r="R12" s="30"/>
      <c r="S12" s="2"/>
    </row>
    <row r="13" spans="1:19" ht="18" customHeight="1" thickBot="1" x14ac:dyDescent="0.4">
      <c r="A13" s="2"/>
      <c r="B13" s="9"/>
      <c r="C13" s="7"/>
      <c r="D13" s="436"/>
      <c r="E13" s="436"/>
      <c r="F13" s="436"/>
      <c r="G13" s="436"/>
      <c r="H13" s="10"/>
      <c r="I13" s="39"/>
      <c r="J13" s="430"/>
      <c r="K13" s="430"/>
      <c r="M13" s="246">
        <f t="shared" si="1"/>
        <v>20</v>
      </c>
      <c r="N13" s="247">
        <f t="shared" si="0"/>
        <v>3</v>
      </c>
      <c r="O13" s="110"/>
      <c r="P13" s="110"/>
      <c r="Q13" s="14"/>
      <c r="R13" s="30"/>
      <c r="S13" s="2"/>
    </row>
    <row r="14" spans="1:19" ht="18" customHeight="1" x14ac:dyDescent="0.35">
      <c r="A14" s="2"/>
      <c r="B14" s="9"/>
      <c r="C14" s="7"/>
      <c r="D14" s="436"/>
      <c r="E14" s="436"/>
      <c r="F14" s="436"/>
      <c r="G14" s="436"/>
      <c r="H14" s="10"/>
      <c r="I14" s="39"/>
      <c r="J14" s="245" t="s">
        <v>115</v>
      </c>
      <c r="K14" s="250" t="s">
        <v>116</v>
      </c>
      <c r="M14" s="246">
        <f t="shared" si="1"/>
        <v>25</v>
      </c>
      <c r="N14" s="247">
        <f t="shared" si="0"/>
        <v>3.75</v>
      </c>
      <c r="O14" s="456"/>
      <c r="P14" s="456"/>
      <c r="Q14" s="14"/>
      <c r="R14" s="30"/>
      <c r="S14" s="2"/>
    </row>
    <row r="15" spans="1:19" ht="18" customHeight="1" thickBot="1" x14ac:dyDescent="0.4">
      <c r="A15" s="2"/>
      <c r="B15" s="9"/>
      <c r="C15" s="7"/>
      <c r="D15" s="251"/>
      <c r="E15" s="251"/>
      <c r="F15" s="251"/>
      <c r="G15" s="8"/>
      <c r="H15" s="8"/>
      <c r="I15" s="38"/>
      <c r="J15" s="252">
        <v>0.15</v>
      </c>
      <c r="K15" s="253" t="s">
        <v>117</v>
      </c>
      <c r="M15" s="246">
        <f t="shared" si="1"/>
        <v>30</v>
      </c>
      <c r="N15" s="247">
        <f t="shared" si="0"/>
        <v>4.5</v>
      </c>
      <c r="O15" s="105"/>
      <c r="P15" s="110"/>
      <c r="Q15" s="14"/>
      <c r="R15" s="30"/>
      <c r="S15" s="2"/>
    </row>
    <row r="16" spans="1:19" ht="18" customHeight="1" x14ac:dyDescent="0.35">
      <c r="A16" s="2"/>
      <c r="B16" s="11"/>
      <c r="C16" s="7">
        <v>2</v>
      </c>
      <c r="D16" s="441" t="s">
        <v>148</v>
      </c>
      <c r="E16" s="441"/>
      <c r="F16" s="441"/>
      <c r="G16" s="8"/>
      <c r="H16" s="8"/>
      <c r="I16" s="38"/>
      <c r="M16" s="246">
        <f t="shared" si="1"/>
        <v>35</v>
      </c>
      <c r="N16" s="247">
        <f t="shared" si="0"/>
        <v>5.25</v>
      </c>
      <c r="O16" s="105"/>
      <c r="P16" s="110"/>
      <c r="Q16" s="14"/>
      <c r="R16" s="30"/>
      <c r="S16" s="2"/>
    </row>
    <row r="17" spans="1:19" ht="18" customHeight="1" x14ac:dyDescent="0.35">
      <c r="A17" s="2"/>
      <c r="B17" s="9"/>
      <c r="C17" s="7"/>
      <c r="D17" s="441"/>
      <c r="E17" s="441"/>
      <c r="F17" s="441"/>
      <c r="G17" s="8"/>
      <c r="H17" s="8"/>
      <c r="I17" s="38"/>
      <c r="M17" s="246">
        <f t="shared" si="1"/>
        <v>40</v>
      </c>
      <c r="N17" s="247">
        <f t="shared" si="0"/>
        <v>6</v>
      </c>
      <c r="O17" s="456"/>
      <c r="P17" s="456"/>
      <c r="Q17" s="14"/>
      <c r="R17" s="30"/>
      <c r="S17" s="2"/>
    </row>
    <row r="18" spans="1:19" ht="18" customHeight="1" x14ac:dyDescent="0.35">
      <c r="A18" s="2"/>
      <c r="B18" s="5"/>
      <c r="C18" s="10"/>
      <c r="D18" s="441"/>
      <c r="E18" s="441"/>
      <c r="F18" s="441"/>
      <c r="G18" s="8"/>
      <c r="H18" s="8"/>
      <c r="I18" s="38"/>
      <c r="M18" s="246">
        <f t="shared" si="1"/>
        <v>45</v>
      </c>
      <c r="N18" s="247">
        <f t="shared" si="0"/>
        <v>6.75</v>
      </c>
      <c r="O18" s="105"/>
      <c r="P18" s="110"/>
      <c r="Q18" s="30"/>
      <c r="R18" s="30"/>
      <c r="S18" s="2"/>
    </row>
    <row r="19" spans="1:19" ht="18" customHeight="1" thickBot="1" x14ac:dyDescent="0.4">
      <c r="A19" s="2"/>
      <c r="B19" s="10"/>
      <c r="C19" s="7">
        <v>3</v>
      </c>
      <c r="D19" s="441"/>
      <c r="E19" s="441"/>
      <c r="F19" s="441"/>
      <c r="G19" s="8"/>
      <c r="H19" s="8"/>
      <c r="I19" s="38"/>
      <c r="J19" s="32"/>
      <c r="K19" s="26"/>
      <c r="M19" s="254">
        <f t="shared" si="1"/>
        <v>50</v>
      </c>
      <c r="N19" s="255">
        <f t="shared" si="0"/>
        <v>7.5</v>
      </c>
      <c r="O19" s="105"/>
      <c r="P19" s="110"/>
      <c r="Q19" s="30"/>
      <c r="R19" s="30"/>
      <c r="S19" s="2"/>
    </row>
    <row r="20" spans="1:19" ht="18" customHeight="1" x14ac:dyDescent="0.35">
      <c r="A20" s="2"/>
      <c r="B20" s="10"/>
      <c r="C20" s="7"/>
      <c r="D20" s="441"/>
      <c r="E20" s="441"/>
      <c r="F20" s="441"/>
      <c r="G20" s="8"/>
      <c r="H20" s="8"/>
      <c r="I20" s="38"/>
      <c r="J20" s="32"/>
      <c r="K20" s="26"/>
      <c r="M20" s="34"/>
      <c r="N20" s="34"/>
      <c r="O20" s="30"/>
      <c r="P20" s="30"/>
      <c r="Q20" s="30"/>
      <c r="R20" s="30"/>
      <c r="S20" s="2"/>
    </row>
    <row r="21" spans="1:19" ht="18" customHeight="1" x14ac:dyDescent="0.35">
      <c r="A21" s="2"/>
      <c r="B21" s="10"/>
      <c r="C21" s="7"/>
      <c r="D21" s="441"/>
      <c r="E21" s="441"/>
      <c r="F21" s="441"/>
      <c r="G21" s="8"/>
      <c r="H21" s="8"/>
      <c r="I21" s="38"/>
      <c r="J21" s="32"/>
      <c r="K21" s="26"/>
      <c r="L21" s="34"/>
      <c r="M21" s="26"/>
      <c r="N21" s="256"/>
      <c r="O21" s="30"/>
      <c r="P21" s="30"/>
      <c r="Q21" s="30"/>
      <c r="R21" s="30"/>
      <c r="S21" s="2"/>
    </row>
    <row r="22" spans="1:19" ht="18" customHeight="1" x14ac:dyDescent="0.35">
      <c r="A22" s="2"/>
      <c r="B22" s="10"/>
      <c r="C22" s="7"/>
      <c r="D22" s="10"/>
      <c r="E22" s="10"/>
      <c r="F22" s="10"/>
      <c r="G22" s="8"/>
      <c r="H22" s="8"/>
      <c r="I22" s="38"/>
      <c r="J22" s="32"/>
      <c r="K22" s="26"/>
      <c r="L22" s="34"/>
      <c r="M22" s="430"/>
      <c r="N22" s="430"/>
      <c r="O22" s="30"/>
      <c r="P22" s="30"/>
      <c r="Q22" s="30"/>
      <c r="R22" s="30"/>
      <c r="S22" s="2"/>
    </row>
    <row r="23" spans="1:19" ht="18" customHeight="1" x14ac:dyDescent="0.35">
      <c r="A23" s="2"/>
      <c r="B23" s="5"/>
      <c r="C23" s="457"/>
      <c r="D23" s="457"/>
      <c r="E23" s="457"/>
      <c r="F23" s="457"/>
      <c r="G23" s="457"/>
      <c r="H23" s="8"/>
      <c r="I23" s="38"/>
      <c r="J23" s="430"/>
      <c r="K23" s="430"/>
      <c r="L23" s="34"/>
      <c r="M23" s="88"/>
      <c r="N23" s="88"/>
      <c r="O23" s="30"/>
      <c r="P23" s="30"/>
      <c r="Q23" s="30"/>
      <c r="R23" s="30"/>
      <c r="S23" s="2"/>
    </row>
    <row r="24" spans="1:19" ht="18" customHeight="1" x14ac:dyDescent="0.35">
      <c r="A24" s="2"/>
      <c r="B24" s="12"/>
      <c r="C24" s="457"/>
      <c r="D24" s="457"/>
      <c r="E24" s="457"/>
      <c r="F24" s="457"/>
      <c r="G24" s="457"/>
      <c r="H24" s="8"/>
      <c r="I24" s="38"/>
      <c r="J24" s="89"/>
      <c r="K24" s="89"/>
      <c r="L24" s="34"/>
      <c r="M24" s="26"/>
      <c r="N24" s="256"/>
      <c r="O24" s="30"/>
      <c r="P24" s="30"/>
      <c r="Q24" s="30"/>
      <c r="R24" s="30"/>
      <c r="S24" s="2"/>
    </row>
    <row r="25" spans="1:19" ht="18" customHeight="1" x14ac:dyDescent="0.35">
      <c r="A25" s="2"/>
      <c r="B25" s="12"/>
      <c r="C25" s="457"/>
      <c r="D25" s="457"/>
      <c r="E25" s="457"/>
      <c r="F25" s="457"/>
      <c r="G25" s="457"/>
      <c r="H25" s="8"/>
      <c r="I25" s="38"/>
      <c r="J25" s="266"/>
      <c r="K25" s="267"/>
      <c r="L25" s="34"/>
      <c r="M25" s="26"/>
      <c r="N25" s="256"/>
      <c r="O25" s="30"/>
      <c r="P25" s="30"/>
      <c r="Q25" s="30"/>
      <c r="R25" s="30"/>
      <c r="S25" s="2"/>
    </row>
    <row r="26" spans="1:19" ht="18" customHeight="1" x14ac:dyDescent="0.35">
      <c r="A26" s="2"/>
      <c r="B26" s="12"/>
      <c r="C26" s="457"/>
      <c r="D26" s="457"/>
      <c r="E26" s="457"/>
      <c r="F26" s="457"/>
      <c r="G26" s="457"/>
      <c r="H26" s="5"/>
      <c r="J26" s="97"/>
      <c r="K26" s="96"/>
      <c r="L26" s="96"/>
      <c r="M26" s="26"/>
      <c r="N26" s="256"/>
      <c r="O26" s="30"/>
      <c r="P26" s="30"/>
      <c r="Q26" s="30"/>
      <c r="R26" s="30"/>
      <c r="S26" s="2"/>
    </row>
    <row r="27" spans="1:19" ht="18" customHeight="1" x14ac:dyDescent="0.35">
      <c r="A27" s="2"/>
      <c r="B27" s="5"/>
      <c r="C27" s="7">
        <v>5</v>
      </c>
      <c r="D27" s="441"/>
      <c r="E27" s="441"/>
      <c r="F27" s="441"/>
      <c r="G27" s="5"/>
      <c r="H27" s="5"/>
      <c r="J27" s="430"/>
      <c r="K27" s="430"/>
      <c r="L27" s="96"/>
      <c r="M27" s="26"/>
      <c r="N27" s="256"/>
      <c r="O27" s="30"/>
      <c r="P27" s="30"/>
      <c r="Q27" s="30"/>
      <c r="R27" s="30"/>
      <c r="S27" s="2"/>
    </row>
    <row r="28" spans="1:19" ht="18" customHeight="1" x14ac:dyDescent="0.35">
      <c r="A28" s="2"/>
      <c r="B28" s="5"/>
      <c r="C28" s="7"/>
      <c r="D28" s="441"/>
      <c r="E28" s="441"/>
      <c r="F28" s="441"/>
      <c r="G28" s="5"/>
      <c r="H28" s="5"/>
      <c r="J28" s="89"/>
      <c r="K28" s="257"/>
      <c r="L28" s="96"/>
      <c r="M28" s="26"/>
      <c r="N28" s="256"/>
      <c r="O28" s="30"/>
      <c r="P28" s="30"/>
      <c r="Q28" s="30"/>
      <c r="R28" s="30"/>
      <c r="S28" s="2"/>
    </row>
    <row r="29" spans="1:19" ht="18" customHeight="1" x14ac:dyDescent="0.35">
      <c r="A29" s="2"/>
      <c r="B29" s="5"/>
      <c r="C29" s="5"/>
      <c r="D29" s="441"/>
      <c r="E29" s="441"/>
      <c r="F29" s="441"/>
      <c r="G29" s="5"/>
      <c r="H29" s="5"/>
      <c r="J29" s="89"/>
      <c r="K29" s="258"/>
      <c r="L29" s="96"/>
      <c r="M29" s="26"/>
      <c r="N29" s="256"/>
      <c r="O29" s="30"/>
      <c r="P29" s="30"/>
      <c r="Q29" s="30"/>
      <c r="R29" s="30"/>
      <c r="S29" s="2"/>
    </row>
    <row r="30" spans="1:19" ht="18" customHeight="1" x14ac:dyDescent="0.35">
      <c r="A30" s="2"/>
      <c r="B30" s="5"/>
      <c r="C30" s="7">
        <v>6</v>
      </c>
      <c r="D30" s="461"/>
      <c r="E30" s="461"/>
      <c r="F30" s="461"/>
      <c r="G30" s="5"/>
      <c r="H30" s="5"/>
      <c r="J30" s="97"/>
      <c r="K30" s="96"/>
      <c r="L30" s="96"/>
      <c r="M30" s="26"/>
      <c r="N30" s="256"/>
      <c r="O30" s="30"/>
      <c r="P30" s="30"/>
      <c r="Q30" s="30"/>
      <c r="R30" s="30"/>
      <c r="S30" s="2"/>
    </row>
    <row r="31" spans="1:19" ht="18" customHeight="1" x14ac:dyDescent="0.35">
      <c r="A31" s="2"/>
      <c r="B31" s="5"/>
      <c r="C31" s="7"/>
      <c r="D31" s="461"/>
      <c r="E31" s="461"/>
      <c r="F31" s="461"/>
      <c r="G31" s="5"/>
      <c r="H31" s="5"/>
      <c r="J31" s="97"/>
      <c r="K31" s="96"/>
      <c r="L31" s="96"/>
      <c r="M31" s="26"/>
      <c r="N31" s="256"/>
      <c r="O31" s="30"/>
      <c r="P31" s="30"/>
      <c r="Q31" s="30"/>
      <c r="R31" s="30"/>
      <c r="S31" s="2"/>
    </row>
    <row r="32" spans="1:19" ht="18" customHeight="1" x14ac:dyDescent="0.35">
      <c r="A32" s="2"/>
      <c r="B32" s="5"/>
      <c r="C32" s="5"/>
      <c r="D32" s="461"/>
      <c r="E32" s="461"/>
      <c r="F32" s="461"/>
      <c r="G32" s="5"/>
      <c r="H32" s="5"/>
      <c r="J32" s="97"/>
      <c r="K32" s="96"/>
      <c r="L32" s="96"/>
      <c r="M32" s="26"/>
      <c r="N32" s="256"/>
      <c r="O32" s="30"/>
      <c r="P32" s="30"/>
      <c r="Q32" s="30"/>
      <c r="R32" s="30"/>
      <c r="S32" s="2"/>
    </row>
    <row r="33" spans="1:19" ht="18" customHeight="1" x14ac:dyDescent="0.35">
      <c r="A33" s="2"/>
      <c r="B33" s="5"/>
      <c r="C33" s="5"/>
      <c r="D33" s="5"/>
      <c r="E33" s="5"/>
      <c r="F33" s="5"/>
      <c r="G33" s="5"/>
      <c r="H33" s="5"/>
      <c r="J33" s="97"/>
      <c r="K33" s="96"/>
      <c r="L33" s="96"/>
      <c r="M33" s="26"/>
      <c r="N33" s="256"/>
      <c r="O33" s="30"/>
      <c r="P33" s="30"/>
      <c r="Q33" s="30"/>
      <c r="R33" s="30"/>
      <c r="S33" s="2"/>
    </row>
    <row r="34" spans="1:19" ht="18" customHeight="1" x14ac:dyDescent="0.35">
      <c r="A34" s="15"/>
      <c r="B34" s="16" t="s">
        <v>0</v>
      </c>
      <c r="C34" s="15"/>
      <c r="D34" s="17"/>
      <c r="E34" s="83"/>
      <c r="F34" s="83"/>
      <c r="G34" s="5"/>
      <c r="H34" s="5"/>
      <c r="J34" s="97"/>
      <c r="K34" s="96"/>
      <c r="L34" s="96"/>
      <c r="M34" s="26"/>
      <c r="N34" s="256"/>
      <c r="O34" s="30"/>
      <c r="P34" s="30"/>
      <c r="Q34" s="30"/>
      <c r="R34" s="30"/>
      <c r="S34" s="2"/>
    </row>
    <row r="35" spans="1:19" ht="18" customHeight="1" x14ac:dyDescent="0.35">
      <c r="A35" s="2"/>
      <c r="B35" s="5"/>
      <c r="C35" s="5"/>
      <c r="D35" s="441"/>
      <c r="E35" s="441"/>
      <c r="F35" s="441"/>
      <c r="G35" s="5"/>
      <c r="H35" s="5"/>
      <c r="J35" s="97"/>
      <c r="K35" s="96"/>
      <c r="L35" s="96"/>
      <c r="M35" s="26"/>
      <c r="N35" s="256"/>
      <c r="O35" s="30"/>
      <c r="P35" s="30"/>
      <c r="Q35" s="30"/>
      <c r="R35" s="30"/>
      <c r="S35" s="2"/>
    </row>
    <row r="36" spans="1:19" ht="18" customHeight="1" x14ac:dyDescent="0.35">
      <c r="A36" s="2"/>
      <c r="B36" s="5"/>
      <c r="C36" s="5"/>
      <c r="D36" s="441"/>
      <c r="E36" s="441"/>
      <c r="F36" s="441"/>
      <c r="G36" s="5"/>
      <c r="H36" s="5"/>
      <c r="J36" s="437"/>
      <c r="K36" s="437"/>
      <c r="L36" s="437"/>
      <c r="M36" s="26"/>
      <c r="N36" s="256"/>
      <c r="O36" s="30"/>
      <c r="P36" s="30"/>
      <c r="Q36" s="30"/>
      <c r="R36" s="30"/>
      <c r="S36" s="2"/>
    </row>
    <row r="37" spans="1:19" ht="18" customHeight="1" x14ac:dyDescent="0.35">
      <c r="A37" s="2"/>
      <c r="B37" s="5"/>
      <c r="C37" s="5"/>
      <c r="D37" s="441"/>
      <c r="E37" s="441"/>
      <c r="F37" s="441"/>
      <c r="G37" s="5"/>
      <c r="H37" s="5"/>
      <c r="J37" s="34"/>
      <c r="K37" s="34"/>
      <c r="L37" s="34"/>
      <c r="M37" s="26"/>
      <c r="N37" s="256"/>
      <c r="O37" s="30"/>
      <c r="P37" s="30"/>
      <c r="Q37" s="30"/>
      <c r="R37" s="30"/>
      <c r="S37" s="2"/>
    </row>
    <row r="38" spans="1:19" ht="18" customHeight="1" x14ac:dyDescent="0.35">
      <c r="A38" s="2"/>
      <c r="B38" s="5"/>
      <c r="C38" s="5"/>
      <c r="D38" s="5"/>
      <c r="E38" s="5"/>
      <c r="F38" s="5"/>
      <c r="G38" s="5"/>
      <c r="H38" s="5"/>
      <c r="J38" s="34"/>
      <c r="K38" s="34"/>
      <c r="L38" s="34"/>
      <c r="M38" s="26"/>
      <c r="N38" s="256"/>
      <c r="O38" s="30"/>
      <c r="P38" s="30"/>
      <c r="Q38" s="30"/>
      <c r="R38" s="30"/>
      <c r="S38" s="2"/>
    </row>
    <row r="39" spans="1:19" ht="18" customHeight="1" x14ac:dyDescent="0.35">
      <c r="A39" s="2"/>
      <c r="B39" s="5"/>
      <c r="C39" s="5"/>
      <c r="D39" s="5"/>
      <c r="E39" s="5"/>
      <c r="F39" s="5"/>
      <c r="G39" s="5"/>
      <c r="H39" s="5"/>
      <c r="J39" s="34"/>
      <c r="K39" s="34"/>
      <c r="L39" s="34"/>
      <c r="M39" s="30"/>
      <c r="N39" s="34"/>
      <c r="O39" s="30"/>
      <c r="P39" s="30"/>
      <c r="Q39" s="30"/>
      <c r="R39" s="30"/>
      <c r="S39" s="2"/>
    </row>
    <row r="40" spans="1:19" ht="18" customHeight="1" x14ac:dyDescent="0.35">
      <c r="A40" s="2"/>
      <c r="B40" s="5"/>
      <c r="C40" s="5"/>
      <c r="D40" s="5"/>
      <c r="E40" s="5"/>
      <c r="F40" s="5"/>
      <c r="G40" s="5"/>
      <c r="H40" s="5"/>
      <c r="M40" s="27"/>
      <c r="O40" s="30"/>
      <c r="P40" s="30"/>
      <c r="Q40" s="30"/>
      <c r="R40" s="30"/>
      <c r="S40" s="2"/>
    </row>
    <row r="41" spans="1:19" ht="18" customHeight="1" x14ac:dyDescent="0.35">
      <c r="A41" s="2"/>
      <c r="B41" s="2"/>
      <c r="C41" s="2"/>
      <c r="D41" s="259"/>
      <c r="E41" s="2"/>
      <c r="F41" s="2"/>
      <c r="G41" s="2"/>
      <c r="H41" s="2"/>
      <c r="I41" s="2"/>
      <c r="J41" s="2"/>
      <c r="K41" s="2"/>
      <c r="L41" s="2"/>
      <c r="M41" s="2"/>
      <c r="N41" s="2"/>
      <c r="O41" s="2"/>
      <c r="P41" s="2"/>
      <c r="Q41" s="2"/>
      <c r="R41" s="2"/>
      <c r="S41" s="2"/>
    </row>
    <row r="42" spans="1:19" ht="18" customHeight="1" x14ac:dyDescent="0.35">
      <c r="M42" s="27"/>
      <c r="O42" s="30"/>
      <c r="P42" s="30"/>
      <c r="Q42" s="30"/>
      <c r="R42" s="30"/>
    </row>
    <row r="43" spans="1:19" ht="18" customHeight="1" x14ac:dyDescent="0.35">
      <c r="M43" s="27"/>
      <c r="O43" s="30"/>
      <c r="P43" s="30"/>
      <c r="Q43" s="30"/>
      <c r="R43" s="30"/>
    </row>
    <row r="44" spans="1:19" ht="18" customHeight="1" x14ac:dyDescent="0.35">
      <c r="M44" s="27"/>
      <c r="O44" s="30"/>
      <c r="P44" s="30"/>
      <c r="Q44" s="30"/>
      <c r="R44" s="30"/>
    </row>
    <row r="45" spans="1:19" ht="18" customHeight="1" x14ac:dyDescent="0.35">
      <c r="M45" s="27"/>
      <c r="O45" s="30"/>
      <c r="P45" s="30"/>
      <c r="Q45" s="30"/>
      <c r="R45" s="30"/>
    </row>
    <row r="46" spans="1:19" ht="18" customHeight="1" x14ac:dyDescent="0.35">
      <c r="M46" s="27"/>
      <c r="O46" s="30"/>
      <c r="P46" s="30"/>
      <c r="Q46" s="30"/>
      <c r="R46" s="30"/>
    </row>
    <row r="47" spans="1:19" ht="18" customHeight="1" x14ac:dyDescent="0.35">
      <c r="M47" s="27"/>
      <c r="O47" s="30"/>
      <c r="P47" s="30"/>
      <c r="Q47" s="30"/>
      <c r="R47" s="30"/>
    </row>
    <row r="48" spans="1:19" ht="18" customHeight="1" x14ac:dyDescent="0.35">
      <c r="M48" s="27"/>
      <c r="O48" s="30"/>
      <c r="P48" s="30"/>
      <c r="Q48" s="30"/>
      <c r="R48" s="30"/>
    </row>
    <row r="49" spans="13:18" ht="18" customHeight="1" x14ac:dyDescent="0.35">
      <c r="M49" s="260"/>
      <c r="O49" s="23"/>
      <c r="P49" s="23"/>
      <c r="Q49" s="23"/>
      <c r="R49" s="24"/>
    </row>
    <row r="50" spans="13:18" ht="18" customHeight="1" x14ac:dyDescent="0.35">
      <c r="M50" s="260"/>
      <c r="O50" s="23"/>
      <c r="P50" s="23"/>
      <c r="Q50" s="23"/>
      <c r="R50" s="24"/>
    </row>
    <row r="51" spans="13:18" ht="18" customHeight="1" x14ac:dyDescent="0.35">
      <c r="M51" s="260"/>
      <c r="O51" s="23"/>
      <c r="P51" s="23"/>
      <c r="Q51" s="23"/>
      <c r="R51" s="24"/>
    </row>
    <row r="52" spans="13:18" ht="18" customHeight="1" x14ac:dyDescent="0.35">
      <c r="M52" s="260"/>
      <c r="O52" s="23"/>
      <c r="P52" s="23"/>
      <c r="Q52" s="23"/>
      <c r="R52" s="24"/>
    </row>
    <row r="53" spans="13:18" ht="18" customHeight="1" x14ac:dyDescent="0.35">
      <c r="M53" s="260"/>
      <c r="O53" s="23"/>
      <c r="P53" s="23"/>
      <c r="Q53" s="23"/>
      <c r="R53" s="24"/>
    </row>
    <row r="54" spans="13:18" ht="18" customHeight="1" x14ac:dyDescent="0.35">
      <c r="M54" s="260"/>
      <c r="O54"/>
      <c r="P54" s="23"/>
      <c r="Q54" s="23"/>
      <c r="R54" s="24"/>
    </row>
    <row r="55" spans="13:18" ht="18" customHeight="1" x14ac:dyDescent="0.35">
      <c r="M55" s="260"/>
      <c r="O55"/>
      <c r="P55" s="23"/>
      <c r="Q55" s="23"/>
      <c r="R55" s="24"/>
    </row>
    <row r="56" spans="13:18" ht="18" customHeight="1" x14ac:dyDescent="0.35">
      <c r="M56" s="260"/>
      <c r="O56"/>
      <c r="P56" s="23"/>
      <c r="Q56" s="23"/>
      <c r="R56" s="24"/>
    </row>
    <row r="57" spans="13:18" ht="18" customHeight="1" x14ac:dyDescent="0.35">
      <c r="M57" s="260"/>
      <c r="O57"/>
      <c r="P57" s="23"/>
      <c r="Q57" s="23"/>
      <c r="R57" s="24"/>
    </row>
    <row r="58" spans="13:18" ht="18" customHeight="1" x14ac:dyDescent="0.35">
      <c r="M58" s="260"/>
      <c r="O58"/>
      <c r="P58" s="23"/>
      <c r="Q58" s="23"/>
      <c r="R58" s="24"/>
    </row>
    <row r="59" spans="13:18" ht="18" customHeight="1" x14ac:dyDescent="0.35">
      <c r="M59" s="260"/>
      <c r="O59"/>
      <c r="P59" s="23"/>
      <c r="Q59" s="23"/>
      <c r="R59" s="24"/>
    </row>
    <row r="60" spans="13:18" ht="18" customHeight="1" x14ac:dyDescent="0.35">
      <c r="M60" s="260"/>
      <c r="O60"/>
      <c r="P60" s="23"/>
      <c r="Q60" s="23"/>
      <c r="R60" s="24"/>
    </row>
    <row r="61" spans="13:18" ht="18" customHeight="1" x14ac:dyDescent="0.35">
      <c r="M61" s="260"/>
      <c r="O61"/>
      <c r="P61" s="23"/>
      <c r="Q61" s="23"/>
      <c r="R61" s="24"/>
    </row>
    <row r="62" spans="13:18" ht="18" customHeight="1" x14ac:dyDescent="0.35">
      <c r="M62" s="260"/>
      <c r="O62"/>
      <c r="P62" s="23"/>
      <c r="Q62" s="23"/>
      <c r="R62" s="24"/>
    </row>
    <row r="63" spans="13:18" ht="18" customHeight="1" x14ac:dyDescent="0.35">
      <c r="M63" s="260"/>
      <c r="O63"/>
      <c r="P63" s="23"/>
      <c r="Q63" s="23"/>
      <c r="R63" s="24"/>
    </row>
    <row r="64" spans="13:18" ht="18" customHeight="1" x14ac:dyDescent="0.35">
      <c r="M64" s="260"/>
      <c r="O64"/>
      <c r="P64" s="23"/>
      <c r="Q64" s="23"/>
      <c r="R64" s="24"/>
    </row>
    <row r="65" spans="13:18" ht="18" customHeight="1" x14ac:dyDescent="0.35">
      <c r="M65" s="260"/>
      <c r="O65"/>
      <c r="P65" s="23"/>
      <c r="Q65" s="23"/>
      <c r="R65" s="24"/>
    </row>
    <row r="66" spans="13:18" ht="18" customHeight="1" x14ac:dyDescent="0.35">
      <c r="M66" s="260"/>
      <c r="O66"/>
      <c r="P66" s="23"/>
      <c r="Q66" s="23"/>
      <c r="R66" s="24"/>
    </row>
    <row r="67" spans="13:18" ht="18" customHeight="1" x14ac:dyDescent="0.35">
      <c r="M67" s="260"/>
      <c r="O67"/>
      <c r="P67" s="23"/>
      <c r="Q67" s="23"/>
      <c r="R67" s="24"/>
    </row>
    <row r="68" spans="13:18" ht="18" customHeight="1" x14ac:dyDescent="0.35">
      <c r="M68" s="260"/>
      <c r="O68"/>
      <c r="P68" s="23"/>
      <c r="Q68" s="23"/>
      <c r="R68" s="24"/>
    </row>
    <row r="69" spans="13:18" ht="18" customHeight="1" x14ac:dyDescent="0.35">
      <c r="M69" s="260"/>
      <c r="O69"/>
      <c r="P69" s="23"/>
      <c r="Q69" s="23"/>
      <c r="R69" s="24"/>
    </row>
    <row r="70" spans="13:18" ht="18" customHeight="1" x14ac:dyDescent="0.35">
      <c r="M70" s="260"/>
      <c r="O70"/>
      <c r="P70" s="23"/>
      <c r="Q70" s="23"/>
      <c r="R70" s="24"/>
    </row>
    <row r="71" spans="13:18" ht="18" customHeight="1" x14ac:dyDescent="0.35">
      <c r="M71" s="260"/>
      <c r="O71"/>
      <c r="P71" s="23"/>
      <c r="Q71" s="23"/>
      <c r="R71" s="24"/>
    </row>
    <row r="72" spans="13:18" ht="18" customHeight="1" x14ac:dyDescent="0.35">
      <c r="M72" s="260"/>
      <c r="O72"/>
      <c r="P72" s="23"/>
      <c r="Q72" s="23"/>
      <c r="R72" s="24"/>
    </row>
    <row r="73" spans="13:18" ht="18" customHeight="1" x14ac:dyDescent="0.35">
      <c r="M73" s="260"/>
      <c r="O73"/>
      <c r="P73" s="23"/>
      <c r="Q73" s="23"/>
      <c r="R73" s="24"/>
    </row>
    <row r="74" spans="13:18" ht="18" customHeight="1" x14ac:dyDescent="0.35">
      <c r="M74" s="260"/>
      <c r="O74"/>
      <c r="P74" s="23"/>
      <c r="Q74" s="23"/>
      <c r="R74" s="24"/>
    </row>
    <row r="75" spans="13:18" ht="18" customHeight="1" x14ac:dyDescent="0.35">
      <c r="M75" s="260"/>
      <c r="O75"/>
      <c r="P75" s="23"/>
      <c r="Q75" s="23"/>
      <c r="R75" s="24"/>
    </row>
    <row r="76" spans="13:18" ht="18" customHeight="1" x14ac:dyDescent="0.35">
      <c r="M76" s="260"/>
      <c r="O76"/>
      <c r="P76" s="23"/>
      <c r="Q76" s="23"/>
      <c r="R76" s="24"/>
    </row>
    <row r="77" spans="13:18" ht="18" customHeight="1" x14ac:dyDescent="0.35">
      <c r="M77" s="260"/>
      <c r="O77"/>
      <c r="P77" s="23"/>
      <c r="Q77" s="23"/>
      <c r="R77" s="24"/>
    </row>
    <row r="78" spans="13:18" ht="18" customHeight="1" x14ac:dyDescent="0.35">
      <c r="M78" s="260"/>
      <c r="O78"/>
      <c r="P78" s="23"/>
      <c r="Q78" s="23"/>
      <c r="R78" s="24"/>
    </row>
    <row r="79" spans="13:18" ht="18" customHeight="1" x14ac:dyDescent="0.35">
      <c r="M79" s="260"/>
      <c r="O79"/>
      <c r="P79" s="23"/>
      <c r="Q79" s="23"/>
      <c r="R79" s="24"/>
    </row>
    <row r="80" spans="13:18" ht="18" customHeight="1" x14ac:dyDescent="0.35">
      <c r="M80" s="260"/>
      <c r="O80"/>
      <c r="P80" s="23"/>
      <c r="Q80" s="23"/>
      <c r="R80" s="24"/>
    </row>
    <row r="81" spans="10:18" ht="18" customHeight="1" x14ac:dyDescent="0.35">
      <c r="M81" s="260"/>
      <c r="O81"/>
      <c r="P81" s="23"/>
      <c r="Q81" s="23"/>
      <c r="R81" s="24"/>
    </row>
    <row r="82" spans="10:18" ht="18" customHeight="1" x14ac:dyDescent="0.35">
      <c r="M82" s="260"/>
      <c r="O82"/>
      <c r="P82" s="23"/>
      <c r="Q82" s="23"/>
      <c r="R82" s="24"/>
    </row>
    <row r="83" spans="10:18" ht="18" customHeight="1" x14ac:dyDescent="0.35">
      <c r="M83" s="260"/>
      <c r="O83"/>
      <c r="P83" s="23"/>
      <c r="Q83" s="23"/>
      <c r="R83" s="24"/>
    </row>
    <row r="84" spans="10:18" ht="18" customHeight="1" x14ac:dyDescent="0.35">
      <c r="M84" s="260"/>
      <c r="O84"/>
      <c r="P84" s="23"/>
      <c r="Q84" s="23"/>
      <c r="R84" s="24"/>
    </row>
    <row r="85" spans="10:18" ht="18" customHeight="1" x14ac:dyDescent="0.35">
      <c r="M85" s="260"/>
      <c r="O85"/>
      <c r="P85" s="23"/>
      <c r="Q85" s="23"/>
      <c r="R85" s="24"/>
    </row>
    <row r="86" spans="10:18" ht="18" customHeight="1" x14ac:dyDescent="0.35">
      <c r="M86" s="260"/>
      <c r="O86"/>
      <c r="P86" s="23"/>
      <c r="Q86" s="23"/>
      <c r="R86" s="24"/>
    </row>
    <row r="87" spans="10:18" ht="18" customHeight="1" x14ac:dyDescent="0.35">
      <c r="M87" s="260"/>
      <c r="O87"/>
      <c r="P87" s="23"/>
      <c r="Q87" s="23"/>
      <c r="R87" s="24"/>
    </row>
    <row r="88" spans="10:18" ht="18" customHeight="1" x14ac:dyDescent="0.35">
      <c r="M88" s="260"/>
      <c r="O88"/>
      <c r="P88" s="23"/>
      <c r="Q88" s="23"/>
      <c r="R88" s="24"/>
    </row>
    <row r="89" spans="10:18" ht="18" customHeight="1" x14ac:dyDescent="0.35">
      <c r="M89" s="260"/>
      <c r="O89"/>
      <c r="P89" s="23"/>
      <c r="Q89" s="23"/>
      <c r="R89" s="24"/>
    </row>
    <row r="90" spans="10:18" ht="18" customHeight="1" x14ac:dyDescent="0.35">
      <c r="M90" s="260"/>
      <c r="O90"/>
      <c r="P90" s="23"/>
      <c r="Q90" s="23"/>
      <c r="R90" s="24"/>
    </row>
    <row r="91" spans="10:18" ht="18" customHeight="1" x14ac:dyDescent="0.35">
      <c r="M91" s="260"/>
      <c r="O91"/>
      <c r="P91" s="23"/>
      <c r="Q91" s="23"/>
      <c r="R91" s="24"/>
    </row>
    <row r="92" spans="10:18" ht="18" customHeight="1" x14ac:dyDescent="0.35">
      <c r="M92" s="260"/>
      <c r="O92"/>
      <c r="P92" s="23"/>
      <c r="Q92" s="23"/>
      <c r="R92" s="24"/>
    </row>
    <row r="93" spans="10:18" ht="18" customHeight="1" x14ac:dyDescent="0.35">
      <c r="J93" s="22"/>
      <c r="K93" s="22"/>
      <c r="L93" s="22"/>
      <c r="M93" s="22"/>
      <c r="N93" s="22"/>
      <c r="O93" s="13"/>
      <c r="P93" s="13"/>
      <c r="Q93" s="13"/>
      <c r="R93" s="13"/>
    </row>
    <row r="94" spans="10:18" ht="18" customHeight="1" x14ac:dyDescent="0.35">
      <c r="J94" s="22"/>
      <c r="K94" s="22"/>
      <c r="L94" s="22"/>
      <c r="M94" s="22"/>
      <c r="N94" s="22"/>
      <c r="O94" s="13"/>
      <c r="P94" s="13"/>
      <c r="Q94" s="13"/>
      <c r="R94" s="13"/>
    </row>
    <row r="95" spans="10:18" ht="18" customHeight="1" x14ac:dyDescent="0.35">
      <c r="J95" s="22"/>
      <c r="K95" s="22"/>
      <c r="L95" s="22"/>
      <c r="M95" s="22"/>
      <c r="N95" s="22"/>
      <c r="O95" s="13"/>
      <c r="P95" s="13"/>
      <c r="Q95" s="13"/>
      <c r="R95" s="13"/>
    </row>
    <row r="96" spans="10:18" ht="18" customHeight="1" x14ac:dyDescent="0.35">
      <c r="P96" s="25"/>
      <c r="Q96" s="25"/>
      <c r="R96" s="25"/>
    </row>
  </sheetData>
  <mergeCells count="22">
    <mergeCell ref="D2:G5"/>
    <mergeCell ref="I2:P5"/>
    <mergeCell ref="C8:G10"/>
    <mergeCell ref="M8:N8"/>
    <mergeCell ref="O8:P8"/>
    <mergeCell ref="J9:K9"/>
    <mergeCell ref="O11:P11"/>
    <mergeCell ref="J13:K13"/>
    <mergeCell ref="O14:P14"/>
    <mergeCell ref="D16:F18"/>
    <mergeCell ref="O17:P17"/>
    <mergeCell ref="M22:N22"/>
    <mergeCell ref="C23:G26"/>
    <mergeCell ref="J23:K23"/>
    <mergeCell ref="D27:F29"/>
    <mergeCell ref="J27:K27"/>
    <mergeCell ref="D30:F32"/>
    <mergeCell ref="D35:F37"/>
    <mergeCell ref="J36:L36"/>
    <mergeCell ref="J8:K8"/>
    <mergeCell ref="D19:F21"/>
    <mergeCell ref="D11:G14"/>
  </mergeCells>
  <pageMargins left="0.75" right="0.75" top="1" bottom="1" header="0.5" footer="0.5"/>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368E-76EC-4B8C-ACE6-93795CB9C1C8}">
  <sheetPr>
    <tabColor rgb="FF00B050"/>
  </sheetPr>
  <dimension ref="A1:AE95"/>
  <sheetViews>
    <sheetView showGridLines="0" topLeftCell="B1" zoomScaleNormal="100" workbookViewId="0">
      <selection activeCell="S11" sqref="S11"/>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4.08203125" style="37" customWidth="1"/>
    <col min="10" max="10" width="8.08203125" style="37" customWidth="1"/>
    <col min="11" max="11" width="9.75" style="21" customWidth="1"/>
    <col min="12" max="12" width="10.33203125" style="21" customWidth="1"/>
    <col min="13" max="13" width="12" style="21" customWidth="1"/>
    <col min="14" max="14" width="3.58203125" style="21" customWidth="1"/>
    <col min="15" max="15" width="10.75" style="274" customWidth="1"/>
    <col min="16" max="16" width="10.75" style="21" customWidth="1"/>
    <col min="17" max="17" width="2.25" style="21" customWidth="1"/>
    <col min="18" max="18" width="9.58203125" style="21" customWidth="1"/>
    <col min="19" max="19" width="10.83203125" style="21" customWidth="1"/>
    <col min="20" max="20" width="2.58203125" style="21" customWidth="1"/>
    <col min="21" max="21" width="9.58203125" style="21" customWidth="1"/>
    <col min="22" max="22" width="8.33203125" style="3" customWidth="1"/>
    <col min="23" max="23" width="3" style="3" customWidth="1"/>
    <col min="24" max="30" width="10.83203125" style="3" customWidth="1"/>
    <col min="31" max="31" width="3.58203125" style="3" customWidth="1"/>
    <col min="32" max="46" width="7.83203125" style="3" customWidth="1"/>
    <col min="47" max="16384" width="12" style="3"/>
  </cols>
  <sheetData>
    <row r="1" spans="1:31" ht="18" customHeight="1" x14ac:dyDescent="0.35">
      <c r="A1" s="1"/>
      <c r="B1" s="1"/>
      <c r="C1" s="1"/>
      <c r="D1" s="2"/>
      <c r="E1" s="2"/>
      <c r="F1" s="2"/>
      <c r="G1" s="2"/>
      <c r="H1" s="2"/>
      <c r="I1" s="2"/>
      <c r="J1" s="2"/>
      <c r="K1" s="18"/>
      <c r="L1" s="18"/>
      <c r="M1" s="18"/>
      <c r="N1" s="18"/>
      <c r="O1" s="261"/>
      <c r="P1" s="18"/>
      <c r="Q1" s="18"/>
      <c r="R1" s="18"/>
      <c r="S1" s="18"/>
      <c r="T1" s="18"/>
      <c r="U1" s="18"/>
      <c r="V1" s="2"/>
      <c r="W1" s="2"/>
      <c r="X1" s="2"/>
      <c r="Y1" s="2"/>
      <c r="Z1" s="2"/>
      <c r="AA1" s="2"/>
      <c r="AB1" s="2"/>
      <c r="AC1" s="2"/>
      <c r="AD1" s="2"/>
      <c r="AE1" s="2"/>
    </row>
    <row r="2" spans="1:31" ht="18" customHeight="1" x14ac:dyDescent="0.35">
      <c r="A2" s="4"/>
      <c r="B2" s="4"/>
      <c r="C2" s="4"/>
      <c r="D2" s="428" t="s">
        <v>110</v>
      </c>
      <c r="E2" s="428"/>
      <c r="F2" s="428"/>
      <c r="G2" s="428"/>
      <c r="H2" s="85"/>
      <c r="I2" s="473" t="s">
        <v>152</v>
      </c>
      <c r="J2" s="473"/>
      <c r="K2" s="473"/>
      <c r="L2" s="473"/>
      <c r="M2" s="473"/>
      <c r="N2" s="473"/>
      <c r="O2" s="473"/>
      <c r="P2" s="473"/>
      <c r="Q2" s="473"/>
      <c r="R2" s="473"/>
      <c r="S2" s="473"/>
      <c r="T2" s="473"/>
      <c r="U2" s="473"/>
      <c r="V2" s="473"/>
      <c r="W2" s="40"/>
      <c r="X2" s="40"/>
      <c r="Y2" s="40"/>
      <c r="Z2" s="40"/>
      <c r="AA2" s="40"/>
      <c r="AB2" s="40"/>
      <c r="AC2" s="40"/>
      <c r="AD2" s="40"/>
      <c r="AE2" s="2"/>
    </row>
    <row r="3" spans="1:31" ht="18" customHeight="1" x14ac:dyDescent="0.35">
      <c r="A3" s="4"/>
      <c r="B3" s="4"/>
      <c r="C3" s="4"/>
      <c r="D3" s="428"/>
      <c r="E3" s="428"/>
      <c r="F3" s="428"/>
      <c r="G3" s="428"/>
      <c r="H3" s="85"/>
      <c r="I3" s="473"/>
      <c r="J3" s="473"/>
      <c r="K3" s="473"/>
      <c r="L3" s="473"/>
      <c r="M3" s="473"/>
      <c r="N3" s="473"/>
      <c r="O3" s="473"/>
      <c r="P3" s="473"/>
      <c r="Q3" s="473"/>
      <c r="R3" s="473"/>
      <c r="S3" s="473"/>
      <c r="T3" s="473"/>
      <c r="U3" s="473"/>
      <c r="V3" s="473"/>
      <c r="W3" s="40"/>
      <c r="X3" s="40"/>
      <c r="Y3" s="40"/>
      <c r="Z3" s="40"/>
      <c r="AA3" s="40"/>
      <c r="AB3" s="40"/>
      <c r="AC3" s="40"/>
      <c r="AD3" s="40"/>
      <c r="AE3" s="2"/>
    </row>
    <row r="4" spans="1:31" ht="18" customHeight="1" x14ac:dyDescent="0.35">
      <c r="A4" s="4"/>
      <c r="B4" s="4"/>
      <c r="C4" s="4"/>
      <c r="D4" s="428"/>
      <c r="E4" s="428"/>
      <c r="F4" s="428"/>
      <c r="G4" s="428"/>
      <c r="H4" s="85"/>
      <c r="I4" s="473"/>
      <c r="J4" s="473"/>
      <c r="K4" s="473"/>
      <c r="L4" s="473"/>
      <c r="M4" s="473"/>
      <c r="N4" s="473"/>
      <c r="O4" s="473"/>
      <c r="P4" s="473"/>
      <c r="Q4" s="473"/>
      <c r="R4" s="473"/>
      <c r="S4" s="473"/>
      <c r="T4" s="473"/>
      <c r="U4" s="473"/>
      <c r="V4" s="473"/>
      <c r="W4" s="40"/>
      <c r="X4" s="40"/>
      <c r="Y4" s="40"/>
      <c r="Z4" s="40"/>
      <c r="AA4" s="40"/>
      <c r="AB4" s="40"/>
      <c r="AC4" s="40"/>
      <c r="AD4" s="40"/>
      <c r="AE4" s="2"/>
    </row>
    <row r="5" spans="1:31" ht="18" customHeight="1" x14ac:dyDescent="0.35">
      <c r="A5" s="4"/>
      <c r="B5" s="4"/>
      <c r="C5" s="4"/>
      <c r="D5" s="428"/>
      <c r="E5" s="428"/>
      <c r="F5" s="428"/>
      <c r="G5" s="428"/>
      <c r="H5" s="85"/>
      <c r="I5" s="473"/>
      <c r="J5" s="473"/>
      <c r="K5" s="473"/>
      <c r="L5" s="473"/>
      <c r="M5" s="473"/>
      <c r="N5" s="473"/>
      <c r="O5" s="473"/>
      <c r="P5" s="473"/>
      <c r="Q5" s="473"/>
      <c r="R5" s="473"/>
      <c r="S5" s="473"/>
      <c r="T5" s="473"/>
      <c r="U5" s="473"/>
      <c r="V5" s="473"/>
      <c r="W5" s="40"/>
      <c r="X5" s="40"/>
      <c r="Y5" s="40"/>
      <c r="Z5" s="40"/>
      <c r="AA5" s="40"/>
      <c r="AB5" s="40"/>
      <c r="AC5" s="40"/>
      <c r="AD5" s="40"/>
      <c r="AE5" s="2"/>
    </row>
    <row r="6" spans="1:31" ht="18" customHeight="1" x14ac:dyDescent="0.35">
      <c r="A6" s="6"/>
      <c r="B6" s="6"/>
      <c r="C6" s="6"/>
      <c r="D6" s="6"/>
      <c r="E6" s="6"/>
      <c r="F6" s="6"/>
      <c r="G6" s="6"/>
      <c r="H6" s="6"/>
      <c r="I6" s="6"/>
      <c r="J6" s="6"/>
      <c r="K6" s="19"/>
      <c r="L6" s="19"/>
      <c r="M6" s="19"/>
      <c r="N6" s="19"/>
      <c r="O6" s="262"/>
      <c r="P6" s="19"/>
      <c r="Q6" s="19"/>
      <c r="R6" s="19"/>
      <c r="S6" s="19"/>
      <c r="T6" s="19"/>
      <c r="U6" s="19"/>
      <c r="V6" s="6"/>
      <c r="W6" s="6"/>
      <c r="X6" s="6"/>
      <c r="Y6" s="6"/>
      <c r="Z6" s="6"/>
      <c r="AA6" s="6"/>
      <c r="AB6" s="6"/>
      <c r="AC6" s="6"/>
      <c r="AD6" s="6"/>
      <c r="AE6" s="2"/>
    </row>
    <row r="7" spans="1:31" ht="21" customHeight="1" thickBot="1" x14ac:dyDescent="0.4">
      <c r="A7" s="2"/>
      <c r="B7" s="5"/>
      <c r="C7" s="5"/>
      <c r="D7" s="5"/>
      <c r="E7" s="5"/>
      <c r="F7" s="5"/>
      <c r="G7" s="5"/>
      <c r="H7" s="5"/>
      <c r="N7" s="27"/>
      <c r="O7" s="3"/>
      <c r="P7" s="3"/>
      <c r="Q7" s="3"/>
      <c r="R7" s="3"/>
      <c r="S7" s="3"/>
      <c r="T7" s="3"/>
      <c r="U7" s="3"/>
      <c r="W7" s="27"/>
      <c r="X7" s="27"/>
      <c r="Y7" s="27"/>
      <c r="Z7" s="27"/>
      <c r="AA7" s="27"/>
      <c r="AB7" s="27"/>
      <c r="AC7" s="27"/>
      <c r="AD7" s="27"/>
      <c r="AE7" s="2"/>
    </row>
    <row r="8" spans="1:31" ht="21" customHeight="1" thickBot="1" x14ac:dyDescent="0.4">
      <c r="A8" s="2"/>
      <c r="B8" s="5"/>
      <c r="C8" s="457" t="s">
        <v>153</v>
      </c>
      <c r="D8" s="457"/>
      <c r="E8" s="457"/>
      <c r="F8" s="457"/>
      <c r="G8" s="457"/>
      <c r="H8" s="5"/>
      <c r="K8" s="493" t="s">
        <v>154</v>
      </c>
      <c r="L8" s="493"/>
      <c r="M8" s="493"/>
      <c r="N8" s="27"/>
      <c r="O8" s="494" t="s">
        <v>155</v>
      </c>
      <c r="P8" s="495"/>
      <c r="Q8" s="300"/>
      <c r="R8" s="494" t="s">
        <v>156</v>
      </c>
      <c r="S8" s="495"/>
      <c r="T8" s="300"/>
      <c r="U8" s="496" t="s">
        <v>157</v>
      </c>
      <c r="V8" s="497"/>
      <c r="W8" s="27"/>
      <c r="X8" s="27"/>
      <c r="Y8" s="27"/>
      <c r="Z8" s="27"/>
      <c r="AA8" s="27"/>
      <c r="AB8" s="27"/>
      <c r="AC8" s="27"/>
      <c r="AD8" s="27"/>
      <c r="AE8" s="2"/>
    </row>
    <row r="9" spans="1:31" ht="21" customHeight="1" thickBot="1" x14ac:dyDescent="0.4">
      <c r="A9" s="2"/>
      <c r="B9" s="7"/>
      <c r="C9" s="457"/>
      <c r="D9" s="457"/>
      <c r="E9" s="457"/>
      <c r="F9" s="457"/>
      <c r="G9" s="457"/>
      <c r="H9" s="8"/>
      <c r="I9" s="38"/>
      <c r="J9" s="38"/>
      <c r="K9" s="498" t="s">
        <v>158</v>
      </c>
      <c r="L9" s="492" t="s">
        <v>159</v>
      </c>
      <c r="M9" s="499" t="s">
        <v>118</v>
      </c>
      <c r="O9" s="301" t="s">
        <v>160</v>
      </c>
      <c r="P9" s="302" t="s">
        <v>161</v>
      </c>
      <c r="Q9" s="303"/>
      <c r="R9" s="304" t="s">
        <v>162</v>
      </c>
      <c r="S9" s="305" t="s">
        <v>163</v>
      </c>
      <c r="T9" s="303"/>
      <c r="U9" s="306" t="s">
        <v>160</v>
      </c>
      <c r="V9" s="307" t="s">
        <v>15</v>
      </c>
      <c r="W9" s="14"/>
      <c r="X9" s="14"/>
      <c r="Y9" s="14"/>
      <c r="Z9" s="14"/>
      <c r="AA9" s="14"/>
      <c r="AB9" s="14"/>
      <c r="AC9" s="14"/>
      <c r="AD9" s="110"/>
      <c r="AE9" s="2"/>
    </row>
    <row r="10" spans="1:31" ht="38.25" customHeight="1" x14ac:dyDescent="0.35">
      <c r="A10" s="2"/>
      <c r="B10" s="9"/>
      <c r="C10" s="457"/>
      <c r="D10" s="457"/>
      <c r="E10" s="457"/>
      <c r="F10" s="457"/>
      <c r="G10" s="457"/>
      <c r="H10" s="8"/>
      <c r="I10" s="38"/>
      <c r="J10" s="38"/>
      <c r="K10" s="498"/>
      <c r="L10" s="492"/>
      <c r="M10" s="499"/>
      <c r="O10" s="308" t="s">
        <v>164</v>
      </c>
      <c r="P10" s="309" t="s">
        <v>165</v>
      </c>
      <c r="Q10" s="310"/>
      <c r="R10" s="311" t="str">
        <f>P10</f>
        <v>Gallons of Mixture Solution</v>
      </c>
      <c r="S10" s="312" t="s">
        <v>166</v>
      </c>
      <c r="T10" s="310"/>
      <c r="U10" s="313" t="str">
        <f>O10</f>
        <v>Gallons of Adding Solution</v>
      </c>
      <c r="V10" s="314" t="s">
        <v>167</v>
      </c>
      <c r="W10" s="14"/>
      <c r="X10" s="14"/>
      <c r="Y10" s="14"/>
      <c r="Z10" s="14"/>
      <c r="AA10" s="14"/>
      <c r="AB10" s="14"/>
      <c r="AC10" s="14"/>
      <c r="AD10" s="110"/>
      <c r="AE10" s="2"/>
    </row>
    <row r="11" spans="1:31" ht="21" customHeight="1" x14ac:dyDescent="0.35">
      <c r="A11" s="2"/>
      <c r="B11" s="7"/>
      <c r="C11" s="7">
        <v>0</v>
      </c>
      <c r="D11" s="441" t="s">
        <v>168</v>
      </c>
      <c r="E11" s="441"/>
      <c r="F11" s="441"/>
      <c r="G11" s="441"/>
      <c r="H11" s="8"/>
      <c r="I11" s="38"/>
      <c r="J11" s="315" t="s">
        <v>169</v>
      </c>
      <c r="K11" s="316">
        <v>0</v>
      </c>
      <c r="L11" s="317">
        <v>30</v>
      </c>
      <c r="M11" s="318"/>
      <c r="O11" s="319">
        <f>K$11+L$15</f>
        <v>0.5</v>
      </c>
      <c r="P11" s="320">
        <f>L$11+O11</f>
        <v>30.5</v>
      </c>
      <c r="Q11" s="321"/>
      <c r="R11" s="322">
        <f t="shared" ref="R11:R30" si="0">P11</f>
        <v>30.5</v>
      </c>
      <c r="S11" s="323">
        <f>($K$12*$O11+$L$11*$L$12)</f>
        <v>3.35</v>
      </c>
      <c r="T11" s="324"/>
      <c r="U11" s="325">
        <f t="shared" ref="U11:U30" si="1">O11</f>
        <v>0.5</v>
      </c>
      <c r="V11" s="326">
        <f>S11/(U11+$L$11)</f>
        <v>0.1098360655737705</v>
      </c>
      <c r="W11" s="14"/>
      <c r="X11" s="14"/>
      <c r="Y11" s="14"/>
      <c r="Z11" s="14"/>
      <c r="AA11" s="14"/>
      <c r="AB11" s="14"/>
      <c r="AC11" s="14"/>
      <c r="AD11" s="30"/>
      <c r="AE11" s="2"/>
    </row>
    <row r="12" spans="1:31" ht="21" customHeight="1" x14ac:dyDescent="0.35">
      <c r="A12" s="2"/>
      <c r="B12" s="9"/>
      <c r="C12" s="9"/>
      <c r="D12" s="441"/>
      <c r="E12" s="441"/>
      <c r="F12" s="441"/>
      <c r="G12" s="441"/>
      <c r="H12" s="8"/>
      <c r="I12" s="38"/>
      <c r="J12" s="315" t="s">
        <v>170</v>
      </c>
      <c r="K12" s="327">
        <v>0.7</v>
      </c>
      <c r="L12" s="328">
        <v>0.1</v>
      </c>
      <c r="M12" s="329">
        <v>0.2</v>
      </c>
      <c r="O12" s="319">
        <f>O11+L$15</f>
        <v>1</v>
      </c>
      <c r="P12" s="320">
        <f t="shared" ref="P12:P30" si="2">L$11+O12</f>
        <v>31</v>
      </c>
      <c r="Q12" s="321"/>
      <c r="R12" s="322">
        <f t="shared" si="0"/>
        <v>31</v>
      </c>
      <c r="S12" s="323">
        <f t="shared" ref="S12:S30" si="3">($K$12*$O12+$L$11*$L$12)</f>
        <v>3.7</v>
      </c>
      <c r="T12" s="324"/>
      <c r="U12" s="325">
        <f t="shared" si="1"/>
        <v>1</v>
      </c>
      <c r="V12" s="326">
        <f t="shared" ref="V12:V30" si="4">S12/(U12+$L$11)</f>
        <v>0.11935483870967742</v>
      </c>
      <c r="W12" s="14"/>
      <c r="X12" s="14"/>
      <c r="Y12" s="14"/>
      <c r="Z12" s="14"/>
      <c r="AA12" s="14"/>
      <c r="AB12" s="14"/>
      <c r="AC12" s="14"/>
      <c r="AD12" s="30"/>
      <c r="AE12" s="2"/>
    </row>
    <row r="13" spans="1:31" ht="21" customHeight="1" x14ac:dyDescent="0.35">
      <c r="A13" s="2"/>
      <c r="B13" s="9"/>
      <c r="C13" s="7">
        <v>1</v>
      </c>
      <c r="D13" s="461" t="s">
        <v>171</v>
      </c>
      <c r="E13" s="461"/>
      <c r="F13" s="461"/>
      <c r="G13" s="461"/>
      <c r="H13" s="8"/>
      <c r="I13" s="38"/>
      <c r="J13" s="330"/>
      <c r="K13" s="489"/>
      <c r="L13" s="489"/>
      <c r="M13" s="331"/>
      <c r="N13" s="36"/>
      <c r="O13" s="319">
        <f t="shared" ref="O13:O30" si="5">O12+L$15</f>
        <v>1.5</v>
      </c>
      <c r="P13" s="320">
        <f t="shared" si="2"/>
        <v>31.5</v>
      </c>
      <c r="Q13" s="321"/>
      <c r="R13" s="322">
        <f t="shared" si="0"/>
        <v>31.5</v>
      </c>
      <c r="S13" s="323">
        <f t="shared" si="3"/>
        <v>4.05</v>
      </c>
      <c r="T13" s="324"/>
      <c r="U13" s="325">
        <f t="shared" si="1"/>
        <v>1.5</v>
      </c>
      <c r="V13" s="326">
        <f t="shared" si="4"/>
        <v>0.12857142857142856</v>
      </c>
      <c r="W13" s="14"/>
      <c r="X13" s="14"/>
      <c r="Y13" s="14"/>
      <c r="Z13" s="14"/>
      <c r="AA13" s="14"/>
      <c r="AB13" s="14"/>
      <c r="AC13" s="14"/>
      <c r="AD13" s="30"/>
      <c r="AE13" s="2"/>
    </row>
    <row r="14" spans="1:31" ht="21" customHeight="1" x14ac:dyDescent="0.35">
      <c r="A14" s="2"/>
      <c r="B14" s="9"/>
      <c r="C14" s="7"/>
      <c r="D14" s="461"/>
      <c r="E14" s="461"/>
      <c r="F14" s="461"/>
      <c r="G14" s="461"/>
      <c r="H14" s="10"/>
      <c r="I14" s="39"/>
      <c r="J14" s="332"/>
      <c r="K14" s="489"/>
      <c r="L14" s="489"/>
      <c r="M14" s="34"/>
      <c r="N14" s="86"/>
      <c r="O14" s="319">
        <f t="shared" si="5"/>
        <v>2</v>
      </c>
      <c r="P14" s="320">
        <f t="shared" si="2"/>
        <v>32</v>
      </c>
      <c r="Q14" s="321"/>
      <c r="R14" s="322">
        <f t="shared" si="0"/>
        <v>32</v>
      </c>
      <c r="S14" s="323">
        <f t="shared" si="3"/>
        <v>4.4000000000000004</v>
      </c>
      <c r="T14" s="324"/>
      <c r="U14" s="325">
        <f t="shared" si="1"/>
        <v>2</v>
      </c>
      <c r="V14" s="326">
        <f t="shared" si="4"/>
        <v>0.13750000000000001</v>
      </c>
      <c r="W14" s="14"/>
      <c r="X14" s="14"/>
      <c r="Y14" s="14"/>
      <c r="Z14" s="14"/>
      <c r="AA14" s="14"/>
      <c r="AB14" s="14"/>
      <c r="AC14" s="14"/>
      <c r="AD14" s="30"/>
      <c r="AE14" s="2"/>
    </row>
    <row r="15" spans="1:31" ht="21" customHeight="1" x14ac:dyDescent="0.35">
      <c r="A15" s="2"/>
      <c r="B15" s="9"/>
      <c r="C15" s="7"/>
      <c r="D15" s="80"/>
      <c r="E15" s="80"/>
      <c r="F15" s="80"/>
      <c r="G15" s="80"/>
      <c r="H15" s="10"/>
      <c r="I15" s="39"/>
      <c r="J15" s="39"/>
      <c r="K15" s="490" t="s">
        <v>172</v>
      </c>
      <c r="L15" s="492">
        <v>0.5</v>
      </c>
      <c r="M15" s="333"/>
      <c r="N15" s="89"/>
      <c r="O15" s="319">
        <f t="shared" si="5"/>
        <v>2.5</v>
      </c>
      <c r="P15" s="320">
        <f t="shared" si="2"/>
        <v>32.5</v>
      </c>
      <c r="Q15" s="321"/>
      <c r="R15" s="322">
        <f t="shared" si="0"/>
        <v>32.5</v>
      </c>
      <c r="S15" s="323">
        <f t="shared" si="3"/>
        <v>4.75</v>
      </c>
      <c r="T15" s="324"/>
      <c r="U15" s="325">
        <f t="shared" si="1"/>
        <v>2.5</v>
      </c>
      <c r="V15" s="326">
        <f t="shared" si="4"/>
        <v>0.14615384615384616</v>
      </c>
      <c r="W15" s="14"/>
      <c r="X15" s="14"/>
      <c r="Y15" s="14"/>
      <c r="Z15" s="14"/>
      <c r="AA15" s="14"/>
      <c r="AB15" s="14"/>
      <c r="AC15" s="14"/>
      <c r="AD15" s="30"/>
      <c r="AE15" s="2"/>
    </row>
    <row r="16" spans="1:31" ht="21" customHeight="1" x14ac:dyDescent="0.35">
      <c r="A16" s="2"/>
      <c r="B16" s="9"/>
      <c r="C16" s="7">
        <v>2</v>
      </c>
      <c r="D16" s="436" t="s">
        <v>173</v>
      </c>
      <c r="E16" s="436"/>
      <c r="F16" s="436"/>
      <c r="G16" s="436"/>
      <c r="H16" s="8"/>
      <c r="I16" s="38"/>
      <c r="J16" s="38"/>
      <c r="K16" s="491"/>
      <c r="L16" s="492"/>
      <c r="M16" s="488"/>
      <c r="N16" s="264"/>
      <c r="O16" s="319">
        <f t="shared" si="5"/>
        <v>3</v>
      </c>
      <c r="P16" s="320">
        <f t="shared" si="2"/>
        <v>33</v>
      </c>
      <c r="Q16" s="321"/>
      <c r="R16" s="322">
        <f t="shared" si="0"/>
        <v>33</v>
      </c>
      <c r="S16" s="323">
        <f t="shared" si="3"/>
        <v>5.0999999999999996</v>
      </c>
      <c r="T16" s="324"/>
      <c r="U16" s="325">
        <f t="shared" si="1"/>
        <v>3</v>
      </c>
      <c r="V16" s="326">
        <f t="shared" si="4"/>
        <v>0.15454545454545454</v>
      </c>
      <c r="W16" s="14"/>
      <c r="X16" s="14"/>
      <c r="Y16" s="14"/>
      <c r="Z16" s="14"/>
      <c r="AA16" s="14"/>
      <c r="AB16" s="14"/>
      <c r="AC16" s="14"/>
      <c r="AD16" s="30"/>
      <c r="AE16" s="2"/>
    </row>
    <row r="17" spans="1:31" ht="21" customHeight="1" x14ac:dyDescent="0.35">
      <c r="A17" s="2"/>
      <c r="B17" s="11"/>
      <c r="C17" s="7"/>
      <c r="D17" s="436"/>
      <c r="E17" s="436"/>
      <c r="F17" s="436"/>
      <c r="G17" s="436"/>
      <c r="H17" s="8"/>
      <c r="I17" s="38"/>
      <c r="J17" s="38"/>
      <c r="K17" s="334"/>
      <c r="L17" s="334"/>
      <c r="M17" s="488"/>
      <c r="O17" s="319">
        <f t="shared" si="5"/>
        <v>3.5</v>
      </c>
      <c r="P17" s="320">
        <f t="shared" si="2"/>
        <v>33.5</v>
      </c>
      <c r="Q17" s="321"/>
      <c r="R17" s="322">
        <f t="shared" si="0"/>
        <v>33.5</v>
      </c>
      <c r="S17" s="323">
        <f t="shared" si="3"/>
        <v>5.4499999999999993</v>
      </c>
      <c r="T17" s="324"/>
      <c r="U17" s="325">
        <f t="shared" si="1"/>
        <v>3.5</v>
      </c>
      <c r="V17" s="326">
        <f t="shared" si="4"/>
        <v>0.16268656716417909</v>
      </c>
      <c r="W17" s="14"/>
      <c r="X17" s="14"/>
      <c r="Y17" s="14"/>
      <c r="Z17" s="14"/>
      <c r="AA17" s="14"/>
      <c r="AB17" s="14"/>
      <c r="AC17" s="14"/>
      <c r="AD17" s="30"/>
      <c r="AE17" s="2"/>
    </row>
    <row r="18" spans="1:31" ht="21" customHeight="1" x14ac:dyDescent="0.35">
      <c r="A18" s="2"/>
      <c r="B18" s="9"/>
      <c r="C18" s="7"/>
      <c r="D18" s="436"/>
      <c r="E18" s="436"/>
      <c r="F18" s="436"/>
      <c r="G18" s="436"/>
      <c r="H18" s="8"/>
      <c r="I18" s="38"/>
      <c r="J18" s="38"/>
      <c r="K18" s="50"/>
      <c r="L18" s="50"/>
      <c r="M18" s="50"/>
      <c r="O18" s="319">
        <f t="shared" si="5"/>
        <v>4</v>
      </c>
      <c r="P18" s="320">
        <f t="shared" si="2"/>
        <v>34</v>
      </c>
      <c r="Q18" s="321"/>
      <c r="R18" s="322">
        <f t="shared" si="0"/>
        <v>34</v>
      </c>
      <c r="S18" s="323">
        <f t="shared" si="3"/>
        <v>5.8</v>
      </c>
      <c r="T18" s="324"/>
      <c r="U18" s="325">
        <f t="shared" si="1"/>
        <v>4</v>
      </c>
      <c r="V18" s="326">
        <f t="shared" si="4"/>
        <v>0.17058823529411765</v>
      </c>
      <c r="W18" s="14"/>
      <c r="X18" s="14"/>
      <c r="Y18" s="14"/>
      <c r="Z18" s="14"/>
      <c r="AA18" s="14"/>
      <c r="AB18" s="14"/>
      <c r="AC18" s="14"/>
      <c r="AD18" s="30"/>
      <c r="AE18" s="2"/>
    </row>
    <row r="19" spans="1:31" ht="21" customHeight="1" x14ac:dyDescent="0.35">
      <c r="A19" s="2"/>
      <c r="B19" s="5"/>
      <c r="C19" s="76" t="s">
        <v>133</v>
      </c>
      <c r="D19" s="441" t="s">
        <v>174</v>
      </c>
      <c r="E19" s="441"/>
      <c r="F19" s="441"/>
      <c r="G19" s="441"/>
      <c r="H19" s="8"/>
      <c r="I19" s="38"/>
      <c r="J19" s="38"/>
      <c r="K19" s="50"/>
      <c r="L19" s="50"/>
      <c r="M19" s="50"/>
      <c r="O19" s="319">
        <f t="shared" si="5"/>
        <v>4.5</v>
      </c>
      <c r="P19" s="320">
        <f t="shared" si="2"/>
        <v>34.5</v>
      </c>
      <c r="Q19" s="321"/>
      <c r="R19" s="322">
        <f t="shared" si="0"/>
        <v>34.5</v>
      </c>
      <c r="S19" s="323">
        <f t="shared" si="3"/>
        <v>6.15</v>
      </c>
      <c r="T19" s="324"/>
      <c r="U19" s="325">
        <f t="shared" si="1"/>
        <v>4.5</v>
      </c>
      <c r="V19" s="326">
        <f t="shared" si="4"/>
        <v>0.17826086956521739</v>
      </c>
      <c r="W19" s="30"/>
      <c r="X19" s="30"/>
      <c r="Y19" s="30"/>
      <c r="Z19" s="30"/>
      <c r="AA19" s="30"/>
      <c r="AB19" s="30"/>
      <c r="AC19" s="30"/>
      <c r="AD19" s="30"/>
      <c r="AE19" s="2"/>
    </row>
    <row r="20" spans="1:31" ht="21" customHeight="1" x14ac:dyDescent="0.35">
      <c r="A20" s="2"/>
      <c r="B20" s="10"/>
      <c r="C20" s="10"/>
      <c r="D20" s="441"/>
      <c r="E20" s="441"/>
      <c r="F20" s="441"/>
      <c r="G20" s="441"/>
      <c r="H20" s="8"/>
      <c r="I20" s="38"/>
      <c r="J20" s="38"/>
      <c r="K20" s="335"/>
      <c r="L20" s="336"/>
      <c r="M20" s="336"/>
      <c r="N20" s="26"/>
      <c r="O20" s="319">
        <f t="shared" si="5"/>
        <v>5</v>
      </c>
      <c r="P20" s="320">
        <f t="shared" si="2"/>
        <v>35</v>
      </c>
      <c r="Q20" s="321"/>
      <c r="R20" s="322">
        <f t="shared" si="0"/>
        <v>35</v>
      </c>
      <c r="S20" s="323">
        <f t="shared" si="3"/>
        <v>6.5</v>
      </c>
      <c r="T20" s="324"/>
      <c r="U20" s="325">
        <f t="shared" si="1"/>
        <v>5</v>
      </c>
      <c r="V20" s="326">
        <f t="shared" si="4"/>
        <v>0.18571428571428572</v>
      </c>
      <c r="W20" s="30"/>
      <c r="X20" s="30"/>
      <c r="Y20" s="30"/>
      <c r="Z20" s="30"/>
      <c r="AA20" s="30"/>
      <c r="AB20" s="30"/>
      <c r="AC20" s="30"/>
      <c r="AD20" s="30"/>
      <c r="AE20" s="2"/>
    </row>
    <row r="21" spans="1:31" ht="21" customHeight="1" x14ac:dyDescent="0.35">
      <c r="A21" s="2"/>
      <c r="B21" s="10"/>
      <c r="C21" s="7"/>
      <c r="D21" s="441"/>
      <c r="E21" s="441"/>
      <c r="F21" s="441"/>
      <c r="G21" s="441"/>
      <c r="H21" s="8"/>
      <c r="I21" s="38"/>
      <c r="J21" s="38"/>
      <c r="K21" s="488"/>
      <c r="L21" s="488"/>
      <c r="M21" s="488"/>
      <c r="N21" s="26"/>
      <c r="O21" s="319">
        <f t="shared" si="5"/>
        <v>5.5</v>
      </c>
      <c r="P21" s="320">
        <f t="shared" si="2"/>
        <v>35.5</v>
      </c>
      <c r="Q21" s="321"/>
      <c r="R21" s="322">
        <f t="shared" si="0"/>
        <v>35.5</v>
      </c>
      <c r="S21" s="323">
        <f t="shared" si="3"/>
        <v>6.85</v>
      </c>
      <c r="T21" s="324"/>
      <c r="U21" s="325">
        <f t="shared" si="1"/>
        <v>5.5</v>
      </c>
      <c r="V21" s="326">
        <f t="shared" si="4"/>
        <v>0.19295774647887323</v>
      </c>
      <c r="W21" s="30"/>
      <c r="X21" s="30"/>
      <c r="Y21" s="30"/>
      <c r="Z21" s="30"/>
      <c r="AA21" s="30"/>
      <c r="AB21" s="30"/>
      <c r="AC21" s="30"/>
      <c r="AD21" s="30"/>
      <c r="AE21" s="2"/>
    </row>
    <row r="22" spans="1:31" ht="21" customHeight="1" x14ac:dyDescent="0.35">
      <c r="A22" s="2"/>
      <c r="B22" s="10"/>
      <c r="C22" s="7"/>
      <c r="D22" s="80"/>
      <c r="E22" s="80"/>
      <c r="F22" s="80"/>
      <c r="G22" s="80"/>
      <c r="H22" s="8"/>
      <c r="I22" s="38"/>
      <c r="J22" s="38"/>
      <c r="K22" s="488"/>
      <c r="L22" s="488"/>
      <c r="M22" s="488"/>
      <c r="N22" s="26"/>
      <c r="O22" s="319">
        <f t="shared" si="5"/>
        <v>6</v>
      </c>
      <c r="P22" s="320">
        <f t="shared" si="2"/>
        <v>36</v>
      </c>
      <c r="Q22" s="321"/>
      <c r="R22" s="322">
        <f t="shared" si="0"/>
        <v>36</v>
      </c>
      <c r="S22" s="323">
        <f t="shared" si="3"/>
        <v>7.1999999999999993</v>
      </c>
      <c r="T22" s="324"/>
      <c r="U22" s="325">
        <f t="shared" si="1"/>
        <v>6</v>
      </c>
      <c r="V22" s="326">
        <f t="shared" si="4"/>
        <v>0.19999999999999998</v>
      </c>
      <c r="W22" s="30"/>
      <c r="X22" s="30"/>
      <c r="Y22" s="30"/>
      <c r="Z22" s="30"/>
      <c r="AA22" s="30"/>
      <c r="AB22" s="30"/>
      <c r="AC22" s="30"/>
      <c r="AD22" s="30"/>
      <c r="AE22" s="2"/>
    </row>
    <row r="23" spans="1:31" ht="21" customHeight="1" x14ac:dyDescent="0.35">
      <c r="A23" s="2"/>
      <c r="B23" s="10"/>
      <c r="C23" s="76" t="s">
        <v>135</v>
      </c>
      <c r="D23" s="441" t="s">
        <v>175</v>
      </c>
      <c r="E23" s="441"/>
      <c r="F23" s="441"/>
      <c r="G23" s="441"/>
      <c r="H23" s="8"/>
      <c r="I23" s="38"/>
      <c r="J23" s="38"/>
      <c r="N23" s="26"/>
      <c r="O23" s="319">
        <f t="shared" si="5"/>
        <v>6.5</v>
      </c>
      <c r="P23" s="320">
        <f t="shared" si="2"/>
        <v>36.5</v>
      </c>
      <c r="Q23" s="321"/>
      <c r="R23" s="322">
        <f t="shared" si="0"/>
        <v>36.5</v>
      </c>
      <c r="S23" s="323">
        <f t="shared" si="3"/>
        <v>7.55</v>
      </c>
      <c r="T23" s="324"/>
      <c r="U23" s="325">
        <f t="shared" si="1"/>
        <v>6.5</v>
      </c>
      <c r="V23" s="326">
        <f t="shared" si="4"/>
        <v>0.20684931506849313</v>
      </c>
      <c r="W23" s="30"/>
      <c r="X23" s="30"/>
      <c r="Y23" s="30"/>
      <c r="Z23" s="30"/>
      <c r="AA23" s="30"/>
      <c r="AB23" s="30"/>
      <c r="AC23" s="30"/>
      <c r="AD23" s="30"/>
      <c r="AE23" s="2"/>
    </row>
    <row r="24" spans="1:31" ht="21" customHeight="1" x14ac:dyDescent="0.35">
      <c r="A24" s="2"/>
      <c r="B24" s="5"/>
      <c r="C24" s="5"/>
      <c r="D24" s="441"/>
      <c r="E24" s="441"/>
      <c r="F24" s="441"/>
      <c r="G24" s="441"/>
      <c r="H24" s="8"/>
      <c r="I24" s="38"/>
      <c r="J24" s="38"/>
      <c r="N24" s="86"/>
      <c r="O24" s="319">
        <f t="shared" si="5"/>
        <v>7</v>
      </c>
      <c r="P24" s="320">
        <f t="shared" si="2"/>
        <v>37</v>
      </c>
      <c r="Q24" s="321"/>
      <c r="R24" s="322">
        <f t="shared" si="0"/>
        <v>37</v>
      </c>
      <c r="S24" s="323">
        <f t="shared" si="3"/>
        <v>7.8999999999999995</v>
      </c>
      <c r="T24" s="324"/>
      <c r="U24" s="325">
        <f t="shared" si="1"/>
        <v>7</v>
      </c>
      <c r="V24" s="326">
        <f t="shared" si="4"/>
        <v>0.2135135135135135</v>
      </c>
      <c r="W24" s="30"/>
      <c r="X24" s="30"/>
      <c r="Y24" s="30"/>
      <c r="Z24" s="30"/>
      <c r="AA24" s="30"/>
      <c r="AB24" s="30"/>
      <c r="AC24" s="30"/>
      <c r="AD24" s="30"/>
      <c r="AE24" s="2"/>
    </row>
    <row r="25" spans="1:31" ht="21" customHeight="1" x14ac:dyDescent="0.35">
      <c r="A25" s="2"/>
      <c r="B25" s="12"/>
      <c r="C25" s="7"/>
      <c r="D25" s="7"/>
      <c r="E25" s="80"/>
      <c r="F25" s="80"/>
      <c r="G25" s="80"/>
      <c r="H25" s="8"/>
      <c r="I25" s="38"/>
      <c r="J25" s="38"/>
      <c r="K25" s="86"/>
      <c r="L25" s="86"/>
      <c r="M25" s="86"/>
      <c r="N25" s="89"/>
      <c r="O25" s="319">
        <f t="shared" si="5"/>
        <v>7.5</v>
      </c>
      <c r="P25" s="320">
        <f t="shared" si="2"/>
        <v>37.5</v>
      </c>
      <c r="Q25" s="321"/>
      <c r="R25" s="322">
        <f t="shared" si="0"/>
        <v>37.5</v>
      </c>
      <c r="S25" s="323">
        <f t="shared" si="3"/>
        <v>8.25</v>
      </c>
      <c r="T25" s="324"/>
      <c r="U25" s="325">
        <f t="shared" si="1"/>
        <v>7.5</v>
      </c>
      <c r="V25" s="326">
        <f t="shared" si="4"/>
        <v>0.22</v>
      </c>
      <c r="W25" s="30"/>
      <c r="X25" s="30"/>
      <c r="Y25" s="30"/>
      <c r="Z25" s="30"/>
      <c r="AA25" s="30"/>
      <c r="AB25" s="30"/>
      <c r="AC25" s="30"/>
      <c r="AD25" s="30"/>
      <c r="AE25" s="2"/>
    </row>
    <row r="26" spans="1:31" ht="21" customHeight="1" x14ac:dyDescent="0.35">
      <c r="A26" s="2"/>
      <c r="B26" s="12"/>
      <c r="C26" s="7">
        <v>3</v>
      </c>
      <c r="D26" s="441" t="s">
        <v>176</v>
      </c>
      <c r="E26" s="441"/>
      <c r="F26" s="441"/>
      <c r="G26" s="441"/>
      <c r="H26" s="8"/>
      <c r="I26" s="38"/>
      <c r="J26" s="38"/>
      <c r="K26" s="257"/>
      <c r="N26" s="267"/>
      <c r="O26" s="319">
        <f t="shared" si="5"/>
        <v>8</v>
      </c>
      <c r="P26" s="320">
        <f t="shared" si="2"/>
        <v>38</v>
      </c>
      <c r="Q26" s="321"/>
      <c r="R26" s="322">
        <f t="shared" si="0"/>
        <v>38</v>
      </c>
      <c r="S26" s="323">
        <f t="shared" si="3"/>
        <v>8.6</v>
      </c>
      <c r="T26" s="324"/>
      <c r="U26" s="325">
        <f t="shared" si="1"/>
        <v>8</v>
      </c>
      <c r="V26" s="326">
        <f t="shared" si="4"/>
        <v>0.22631578947368419</v>
      </c>
      <c r="W26" s="30"/>
      <c r="X26" s="30"/>
      <c r="Y26" s="30"/>
      <c r="Z26" s="30"/>
      <c r="AA26" s="30"/>
      <c r="AB26" s="30"/>
      <c r="AC26" s="30"/>
      <c r="AD26" s="30"/>
      <c r="AE26" s="2"/>
    </row>
    <row r="27" spans="1:31" ht="21" customHeight="1" x14ac:dyDescent="0.35">
      <c r="A27" s="2"/>
      <c r="B27" s="12"/>
      <c r="C27" s="7"/>
      <c r="D27" s="441"/>
      <c r="E27" s="441"/>
      <c r="F27" s="441"/>
      <c r="G27" s="441"/>
      <c r="H27" s="5"/>
      <c r="K27" s="263"/>
      <c r="N27" s="96"/>
      <c r="O27" s="319">
        <f t="shared" si="5"/>
        <v>8.5</v>
      </c>
      <c r="P27" s="320">
        <f t="shared" si="2"/>
        <v>38.5</v>
      </c>
      <c r="Q27" s="321"/>
      <c r="R27" s="322">
        <f t="shared" si="0"/>
        <v>38.5</v>
      </c>
      <c r="S27" s="323">
        <f t="shared" si="3"/>
        <v>8.9499999999999993</v>
      </c>
      <c r="T27" s="324"/>
      <c r="U27" s="325">
        <f t="shared" si="1"/>
        <v>8.5</v>
      </c>
      <c r="V27" s="326">
        <f t="shared" si="4"/>
        <v>0.23246753246753246</v>
      </c>
      <c r="W27" s="30"/>
      <c r="X27" s="30"/>
      <c r="Y27" s="30"/>
      <c r="Z27" s="30"/>
      <c r="AA27" s="30"/>
      <c r="AB27" s="30"/>
      <c r="AC27" s="30"/>
      <c r="AD27" s="30"/>
      <c r="AE27" s="2"/>
    </row>
    <row r="28" spans="1:31" ht="21" customHeight="1" x14ac:dyDescent="0.35">
      <c r="A28" s="2"/>
      <c r="B28" s="5"/>
      <c r="C28" s="265"/>
      <c r="D28" s="441"/>
      <c r="E28" s="441"/>
      <c r="F28" s="441"/>
      <c r="G28" s="441"/>
      <c r="H28" s="5"/>
      <c r="K28" s="31"/>
      <c r="L28" s="31"/>
      <c r="M28" s="86"/>
      <c r="N28" s="86"/>
      <c r="O28" s="319">
        <f t="shared" si="5"/>
        <v>9</v>
      </c>
      <c r="P28" s="320">
        <f t="shared" si="2"/>
        <v>39</v>
      </c>
      <c r="Q28" s="321"/>
      <c r="R28" s="322">
        <f t="shared" si="0"/>
        <v>39</v>
      </c>
      <c r="S28" s="323">
        <f t="shared" si="3"/>
        <v>9.3000000000000007</v>
      </c>
      <c r="T28" s="324"/>
      <c r="U28" s="325">
        <f t="shared" si="1"/>
        <v>9</v>
      </c>
      <c r="V28" s="326">
        <f t="shared" si="4"/>
        <v>0.23846153846153847</v>
      </c>
      <c r="W28" s="30"/>
      <c r="X28" s="30"/>
      <c r="Y28" s="30"/>
      <c r="Z28" s="30"/>
      <c r="AA28" s="30"/>
      <c r="AB28" s="30"/>
      <c r="AC28" s="30"/>
      <c r="AD28" s="30"/>
      <c r="AE28" s="2"/>
    </row>
    <row r="29" spans="1:31" ht="21" customHeight="1" x14ac:dyDescent="0.35">
      <c r="A29" s="2"/>
      <c r="B29" s="5"/>
      <c r="C29" s="5"/>
      <c r="D29" s="5"/>
      <c r="E29" s="5"/>
      <c r="F29" s="5"/>
      <c r="G29" s="5"/>
      <c r="H29" s="5"/>
      <c r="K29" s="89"/>
      <c r="L29" s="257"/>
      <c r="M29" s="257"/>
      <c r="N29" s="257"/>
      <c r="O29" s="319">
        <f t="shared" si="5"/>
        <v>9.5</v>
      </c>
      <c r="P29" s="320">
        <f t="shared" si="2"/>
        <v>39.5</v>
      </c>
      <c r="Q29" s="321"/>
      <c r="R29" s="322">
        <f t="shared" si="0"/>
        <v>39.5</v>
      </c>
      <c r="S29" s="323">
        <f t="shared" si="3"/>
        <v>9.6499999999999986</v>
      </c>
      <c r="T29" s="324"/>
      <c r="U29" s="325">
        <f t="shared" si="1"/>
        <v>9.5</v>
      </c>
      <c r="V29" s="326">
        <f t="shared" si="4"/>
        <v>0.2443037974683544</v>
      </c>
      <c r="W29" s="30"/>
      <c r="X29" s="30"/>
      <c r="Y29" s="30"/>
      <c r="Z29" s="30"/>
      <c r="AA29" s="30"/>
      <c r="AB29" s="30"/>
      <c r="AC29" s="30"/>
      <c r="AD29" s="30"/>
      <c r="AE29" s="2"/>
    </row>
    <row r="30" spans="1:31" ht="21" customHeight="1" x14ac:dyDescent="0.35">
      <c r="A30" s="15"/>
      <c r="B30" s="16" t="s">
        <v>0</v>
      </c>
      <c r="C30" s="15"/>
      <c r="D30" s="17"/>
      <c r="E30" s="83"/>
      <c r="F30" s="83"/>
      <c r="G30" s="5"/>
      <c r="H30" s="5"/>
      <c r="K30" s="89"/>
      <c r="L30" s="258"/>
      <c r="M30" s="258"/>
      <c r="N30" s="258"/>
      <c r="O30" s="319">
        <f t="shared" si="5"/>
        <v>10</v>
      </c>
      <c r="P30" s="320">
        <f t="shared" si="2"/>
        <v>40</v>
      </c>
      <c r="Q30" s="321"/>
      <c r="R30" s="322">
        <f t="shared" si="0"/>
        <v>40</v>
      </c>
      <c r="S30" s="323">
        <f t="shared" si="3"/>
        <v>10</v>
      </c>
      <c r="T30" s="324"/>
      <c r="U30" s="325">
        <f t="shared" si="1"/>
        <v>10</v>
      </c>
      <c r="V30" s="326">
        <f t="shared" si="4"/>
        <v>0.25</v>
      </c>
      <c r="W30" s="30"/>
      <c r="X30" s="30"/>
      <c r="Y30" s="30"/>
      <c r="Z30" s="30"/>
      <c r="AA30" s="30"/>
      <c r="AB30" s="30"/>
      <c r="AC30" s="30"/>
      <c r="AD30" s="30"/>
      <c r="AE30" s="2"/>
    </row>
    <row r="31" spans="1:31" ht="21" customHeight="1" x14ac:dyDescent="0.35">
      <c r="A31" s="2"/>
      <c r="B31" s="5"/>
      <c r="C31" s="5"/>
      <c r="D31" s="441" t="s">
        <v>177</v>
      </c>
      <c r="E31" s="441"/>
      <c r="F31" s="441"/>
      <c r="G31" s="441"/>
      <c r="H31" s="5"/>
      <c r="K31" s="97"/>
      <c r="L31" s="96"/>
      <c r="M31" s="96"/>
      <c r="N31" s="96"/>
      <c r="O31" s="268"/>
      <c r="P31" s="256"/>
      <c r="Q31" s="256"/>
      <c r="R31" s="256"/>
      <c r="S31" s="256"/>
      <c r="T31" s="256"/>
      <c r="U31" s="256"/>
      <c r="V31" s="30"/>
      <c r="W31" s="30"/>
      <c r="X31" s="30"/>
      <c r="Y31" s="30"/>
      <c r="Z31" s="30"/>
      <c r="AA31" s="30"/>
      <c r="AB31" s="30"/>
      <c r="AC31" s="30"/>
      <c r="AD31" s="30"/>
      <c r="AE31" s="2"/>
    </row>
    <row r="32" spans="1:31" ht="18" customHeight="1" x14ac:dyDescent="0.35">
      <c r="A32" s="2"/>
      <c r="B32" s="5"/>
      <c r="C32" s="5"/>
      <c r="D32" s="441"/>
      <c r="E32" s="441"/>
      <c r="F32" s="441"/>
      <c r="G32" s="441"/>
      <c r="H32" s="5"/>
      <c r="K32" s="97"/>
      <c r="L32" s="96"/>
      <c r="M32" s="96"/>
      <c r="N32" s="96"/>
      <c r="O32" s="268"/>
      <c r="P32" s="256"/>
      <c r="Q32" s="256"/>
      <c r="R32" s="256"/>
      <c r="S32" s="256"/>
      <c r="T32" s="256"/>
      <c r="U32" s="256"/>
      <c r="V32" s="30"/>
      <c r="W32" s="30"/>
      <c r="X32" s="30"/>
      <c r="Y32" s="30"/>
      <c r="Z32" s="30"/>
      <c r="AA32" s="30"/>
      <c r="AB32" s="30"/>
      <c r="AC32" s="30"/>
      <c r="AD32" s="30"/>
      <c r="AE32" s="2"/>
    </row>
    <row r="33" spans="1:31" ht="18" customHeight="1" x14ac:dyDescent="0.35">
      <c r="A33" s="2"/>
      <c r="B33" s="5"/>
      <c r="C33" s="5"/>
      <c r="D33" s="441"/>
      <c r="E33" s="441"/>
      <c r="F33" s="441"/>
      <c r="G33" s="441"/>
      <c r="H33" s="5"/>
      <c r="K33" s="34"/>
      <c r="L33" s="34"/>
      <c r="M33" s="34"/>
      <c r="N33" s="34"/>
      <c r="O33" s="268"/>
      <c r="P33" s="256"/>
      <c r="Q33" s="256"/>
      <c r="R33" s="256"/>
      <c r="S33" s="256"/>
      <c r="T33" s="256"/>
      <c r="U33" s="256"/>
      <c r="V33" s="30"/>
      <c r="W33" s="30"/>
      <c r="X33" s="30"/>
      <c r="Y33" s="30"/>
      <c r="Z33" s="30"/>
      <c r="AA33" s="30"/>
      <c r="AB33" s="30"/>
      <c r="AC33" s="30"/>
      <c r="AD33" s="30"/>
      <c r="AE33" s="2"/>
    </row>
    <row r="34" spans="1:31" ht="18" customHeight="1" x14ac:dyDescent="0.35">
      <c r="A34" s="2"/>
      <c r="B34" s="5"/>
      <c r="C34" s="5"/>
      <c r="D34" s="441"/>
      <c r="E34" s="441"/>
      <c r="F34" s="441"/>
      <c r="G34" s="441"/>
      <c r="H34" s="5"/>
      <c r="K34" s="34"/>
      <c r="L34" s="34"/>
      <c r="M34" s="34"/>
      <c r="N34" s="34"/>
      <c r="O34" s="268"/>
      <c r="P34" s="256"/>
      <c r="Q34" s="256"/>
      <c r="R34" s="256"/>
      <c r="S34" s="256"/>
      <c r="T34" s="256"/>
      <c r="U34" s="256"/>
      <c r="V34" s="30"/>
      <c r="W34" s="30"/>
      <c r="X34" s="30"/>
      <c r="Y34" s="30"/>
      <c r="Z34" s="30"/>
      <c r="AA34" s="30"/>
      <c r="AB34" s="30"/>
      <c r="AC34" s="30"/>
      <c r="AD34" s="30"/>
      <c r="AE34" s="2"/>
    </row>
    <row r="35" spans="1:31" ht="18" customHeight="1" x14ac:dyDescent="0.35">
      <c r="A35" s="2"/>
      <c r="B35" s="5"/>
      <c r="C35" s="468" t="s">
        <v>12</v>
      </c>
      <c r="D35" s="468"/>
      <c r="E35" s="468"/>
      <c r="F35" s="468"/>
      <c r="G35" s="5"/>
      <c r="H35" s="5"/>
      <c r="K35" s="34"/>
      <c r="L35" s="34"/>
      <c r="M35" s="34"/>
      <c r="N35" s="34"/>
      <c r="O35" s="269"/>
      <c r="P35" s="34"/>
      <c r="Q35" s="34"/>
      <c r="R35" s="34"/>
      <c r="S35" s="34"/>
      <c r="T35" s="34"/>
      <c r="U35" s="34"/>
      <c r="V35" s="30"/>
      <c r="W35" s="30"/>
      <c r="X35" s="30"/>
      <c r="Y35" s="30"/>
      <c r="Z35" s="30"/>
      <c r="AA35" s="30"/>
      <c r="AB35" s="30"/>
      <c r="AC35" s="30"/>
      <c r="AD35" s="30"/>
      <c r="AE35" s="2"/>
    </row>
    <row r="36" spans="1:31" ht="18" customHeight="1" x14ac:dyDescent="0.35">
      <c r="A36" s="2"/>
      <c r="B36" s="5"/>
      <c r="C36" s="468"/>
      <c r="D36" s="468"/>
      <c r="E36" s="468"/>
      <c r="F36" s="468"/>
      <c r="G36" s="5"/>
      <c r="H36" s="5"/>
      <c r="K36" s="34"/>
      <c r="L36" s="34"/>
      <c r="M36" s="34"/>
      <c r="N36" s="34"/>
      <c r="O36" s="269"/>
      <c r="P36" s="34"/>
      <c r="Q36" s="34"/>
      <c r="R36" s="34"/>
      <c r="S36" s="34"/>
      <c r="T36" s="34"/>
      <c r="U36" s="34"/>
      <c r="V36" s="30"/>
      <c r="W36" s="30"/>
      <c r="X36" s="30"/>
      <c r="Y36" s="30"/>
      <c r="Z36" s="30"/>
      <c r="AA36" s="30"/>
      <c r="AB36" s="30"/>
      <c r="AC36" s="30"/>
      <c r="AD36" s="30"/>
      <c r="AE36" s="2"/>
    </row>
    <row r="37" spans="1:31" ht="18" customHeight="1" x14ac:dyDescent="0.35">
      <c r="A37" s="2"/>
      <c r="B37" s="5"/>
      <c r="C37" s="468"/>
      <c r="D37" s="468"/>
      <c r="E37" s="468"/>
      <c r="F37" s="468"/>
      <c r="G37" s="5"/>
      <c r="H37" s="5"/>
      <c r="K37" s="34"/>
      <c r="L37" s="34"/>
      <c r="M37" s="34"/>
      <c r="N37" s="34"/>
      <c r="O37" s="269"/>
      <c r="P37" s="34"/>
      <c r="Q37" s="34"/>
      <c r="R37" s="34"/>
      <c r="S37" s="34"/>
      <c r="T37" s="34"/>
      <c r="U37" s="34"/>
      <c r="V37" s="30"/>
      <c r="W37" s="30"/>
      <c r="X37" s="30"/>
      <c r="Y37" s="30"/>
      <c r="Z37" s="30"/>
      <c r="AA37" s="30"/>
      <c r="AB37" s="30"/>
      <c r="AC37" s="30"/>
      <c r="AD37" s="30"/>
      <c r="AE37" s="2"/>
    </row>
    <row r="38" spans="1:31" ht="18" customHeight="1" x14ac:dyDescent="0.35">
      <c r="A38" s="2"/>
      <c r="B38" s="5"/>
      <c r="C38" s="5"/>
      <c r="D38" s="5"/>
      <c r="E38" s="5"/>
      <c r="F38" s="5"/>
      <c r="G38" s="5"/>
      <c r="H38" s="5"/>
      <c r="K38" s="34"/>
      <c r="L38" s="34"/>
      <c r="M38" s="34"/>
      <c r="N38" s="34"/>
      <c r="O38" s="269"/>
      <c r="P38" s="34"/>
      <c r="Q38" s="34"/>
      <c r="R38" s="34"/>
      <c r="S38" s="34"/>
      <c r="T38" s="34"/>
      <c r="U38" s="34"/>
      <c r="V38" s="30"/>
      <c r="W38" s="30"/>
      <c r="X38" s="30"/>
      <c r="Y38" s="30"/>
      <c r="Z38" s="30"/>
      <c r="AA38" s="30"/>
      <c r="AB38" s="30"/>
      <c r="AC38" s="30"/>
      <c r="AD38" s="30"/>
      <c r="AE38" s="2"/>
    </row>
    <row r="39" spans="1:31" ht="18" customHeight="1" x14ac:dyDescent="0.35">
      <c r="A39" s="2"/>
      <c r="B39" s="5"/>
      <c r="C39" s="5"/>
      <c r="D39" s="80"/>
      <c r="E39" s="80"/>
      <c r="F39" s="80"/>
      <c r="G39" s="5"/>
      <c r="H39" s="5"/>
      <c r="O39" s="270"/>
      <c r="V39" s="30"/>
      <c r="W39" s="30"/>
      <c r="X39" s="30"/>
      <c r="Y39" s="30"/>
      <c r="Z39" s="30"/>
      <c r="AA39" s="30"/>
      <c r="AB39" s="30"/>
      <c r="AC39" s="30"/>
      <c r="AD39" s="30"/>
      <c r="AE39" s="2"/>
    </row>
    <row r="40" spans="1:31" ht="18" customHeight="1" x14ac:dyDescent="0.35">
      <c r="A40" s="2"/>
      <c r="B40" s="2"/>
      <c r="C40" s="443" t="s">
        <v>140</v>
      </c>
      <c r="D40" s="443"/>
      <c r="E40" s="443"/>
      <c r="F40" s="443"/>
      <c r="G40" s="443"/>
      <c r="H40" s="2"/>
      <c r="I40" s="2"/>
      <c r="J40" s="2"/>
      <c r="K40" s="2"/>
      <c r="L40" s="2"/>
      <c r="M40" s="2"/>
      <c r="N40" s="2"/>
      <c r="O40" s="271"/>
      <c r="P40" s="2"/>
      <c r="Q40" s="2"/>
      <c r="R40" s="2"/>
      <c r="S40" s="2"/>
      <c r="T40" s="2"/>
      <c r="U40" s="2"/>
      <c r="V40" s="2"/>
      <c r="W40" s="2"/>
      <c r="X40" s="2"/>
      <c r="Y40" s="2"/>
      <c r="Z40" s="2"/>
      <c r="AA40" s="2"/>
      <c r="AB40" s="2"/>
      <c r="AC40" s="2"/>
      <c r="AD40" s="2"/>
      <c r="AE40" s="2"/>
    </row>
    <row r="41" spans="1:31" ht="18" customHeight="1" x14ac:dyDescent="0.35">
      <c r="O41" s="270"/>
      <c r="V41" s="30"/>
      <c r="W41" s="30"/>
      <c r="X41" s="30"/>
      <c r="Y41" s="30"/>
      <c r="Z41" s="30"/>
      <c r="AA41" s="30"/>
      <c r="AB41" s="30"/>
      <c r="AC41" s="30"/>
      <c r="AD41" s="30"/>
    </row>
    <row r="42" spans="1:31" ht="18" customHeight="1" x14ac:dyDescent="0.35">
      <c r="O42" s="270"/>
      <c r="V42" s="30"/>
      <c r="W42" s="30"/>
      <c r="X42" s="30"/>
      <c r="Y42" s="30"/>
      <c r="Z42" s="30"/>
      <c r="AA42" s="30"/>
      <c r="AB42" s="30"/>
      <c r="AC42" s="30"/>
      <c r="AD42" s="30"/>
    </row>
    <row r="43" spans="1:31" ht="18" customHeight="1" x14ac:dyDescent="0.35">
      <c r="O43" s="270"/>
      <c r="V43" s="30"/>
      <c r="W43" s="30"/>
      <c r="X43" s="30"/>
      <c r="Y43" s="30"/>
      <c r="Z43" s="30"/>
      <c r="AA43" s="30"/>
      <c r="AB43" s="30"/>
      <c r="AC43" s="30"/>
      <c r="AD43" s="30"/>
    </row>
    <row r="44" spans="1:31" ht="18" customHeight="1" x14ac:dyDescent="0.35">
      <c r="O44" s="270"/>
      <c r="V44" s="30"/>
      <c r="W44" s="30"/>
      <c r="X44" s="30"/>
      <c r="Y44" s="30"/>
      <c r="Z44" s="30"/>
      <c r="AA44" s="30"/>
      <c r="AB44" s="30"/>
      <c r="AC44" s="30"/>
      <c r="AD44" s="30"/>
    </row>
    <row r="45" spans="1:31" ht="18" customHeight="1" x14ac:dyDescent="0.35">
      <c r="O45" s="270"/>
      <c r="V45" s="30"/>
      <c r="W45" s="30"/>
      <c r="X45" s="30"/>
      <c r="Y45" s="30"/>
      <c r="Z45" s="30"/>
      <c r="AA45" s="30"/>
      <c r="AB45" s="30"/>
      <c r="AC45" s="30"/>
      <c r="AD45" s="30"/>
    </row>
    <row r="46" spans="1:31" ht="18" customHeight="1" x14ac:dyDescent="0.35">
      <c r="O46" s="270"/>
      <c r="V46" s="30"/>
      <c r="W46" s="30"/>
      <c r="X46" s="30"/>
      <c r="Y46" s="30"/>
      <c r="Z46" s="30"/>
      <c r="AA46" s="30"/>
      <c r="AB46" s="30"/>
      <c r="AC46" s="30"/>
      <c r="AD46" s="30"/>
    </row>
    <row r="47" spans="1:31" ht="18" customHeight="1" x14ac:dyDescent="0.35">
      <c r="O47" s="270"/>
      <c r="V47" s="30"/>
      <c r="W47" s="30"/>
      <c r="X47" s="30"/>
      <c r="Y47" s="30"/>
      <c r="Z47" s="30"/>
      <c r="AA47" s="30"/>
      <c r="AB47" s="30"/>
      <c r="AC47" s="30"/>
      <c r="AD47" s="30"/>
    </row>
    <row r="48" spans="1:31" ht="18" customHeight="1" x14ac:dyDescent="0.35">
      <c r="O48" s="272"/>
      <c r="V48" s="23"/>
      <c r="W48" s="23"/>
      <c r="X48" s="23"/>
      <c r="Y48" s="23"/>
      <c r="Z48" s="23"/>
      <c r="AA48" s="23"/>
      <c r="AB48" s="23"/>
      <c r="AC48" s="23"/>
      <c r="AD48" s="24"/>
    </row>
    <row r="49" spans="15:30" ht="18" customHeight="1" x14ac:dyDescent="0.35">
      <c r="O49" s="272"/>
      <c r="V49" s="23"/>
      <c r="W49" s="23"/>
      <c r="X49" s="23"/>
      <c r="Y49" s="23"/>
      <c r="Z49" s="23"/>
      <c r="AA49" s="23"/>
      <c r="AB49" s="23"/>
      <c r="AC49" s="23"/>
      <c r="AD49" s="24"/>
    </row>
    <row r="50" spans="15:30" ht="18" customHeight="1" x14ac:dyDescent="0.35">
      <c r="O50" s="272"/>
      <c r="V50" s="23"/>
      <c r="W50" s="23"/>
      <c r="X50" s="23"/>
      <c r="Y50" s="23"/>
      <c r="Z50" s="23"/>
      <c r="AA50" s="23"/>
      <c r="AB50" s="23"/>
      <c r="AC50" s="23"/>
      <c r="AD50" s="24"/>
    </row>
    <row r="51" spans="15:30" ht="18" customHeight="1" x14ac:dyDescent="0.35">
      <c r="O51" s="272"/>
      <c r="V51" s="23"/>
      <c r="W51" s="23"/>
      <c r="X51" s="23"/>
      <c r="Y51" s="23"/>
      <c r="Z51" s="23"/>
      <c r="AA51" s="23"/>
      <c r="AB51" s="23"/>
      <c r="AC51" s="23"/>
      <c r="AD51" s="24"/>
    </row>
    <row r="52" spans="15:30" ht="18" customHeight="1" x14ac:dyDescent="0.35">
      <c r="O52" s="272"/>
      <c r="V52" s="23"/>
      <c r="W52" s="23"/>
      <c r="X52" s="23"/>
      <c r="Y52" s="23"/>
      <c r="Z52" s="23"/>
      <c r="AA52" s="23"/>
      <c r="AB52" s="23"/>
      <c r="AC52" s="23"/>
      <c r="AD52" s="24"/>
    </row>
    <row r="53" spans="15:30" ht="18" customHeight="1" x14ac:dyDescent="0.35">
      <c r="O53" s="272"/>
      <c r="V53" s="23"/>
      <c r="W53" s="23"/>
      <c r="X53" s="23"/>
      <c r="Y53" s="23"/>
      <c r="Z53" s="23"/>
      <c r="AA53" s="23"/>
      <c r="AB53" s="23"/>
      <c r="AC53" s="23"/>
      <c r="AD53" s="24"/>
    </row>
    <row r="54" spans="15:30" ht="18" customHeight="1" x14ac:dyDescent="0.35">
      <c r="O54" s="272"/>
      <c r="V54" s="23"/>
      <c r="W54" s="23"/>
      <c r="X54" s="23"/>
      <c r="Y54" s="23"/>
      <c r="Z54" s="23"/>
      <c r="AA54" s="23"/>
      <c r="AB54" s="23"/>
      <c r="AC54" s="23"/>
      <c r="AD54" s="24"/>
    </row>
    <row r="55" spans="15:30" ht="18" customHeight="1" x14ac:dyDescent="0.35">
      <c r="O55" s="272"/>
      <c r="V55" s="23"/>
      <c r="W55" s="23"/>
      <c r="X55" s="23"/>
      <c r="Y55" s="23"/>
      <c r="Z55" s="23"/>
      <c r="AA55" s="23"/>
      <c r="AB55" s="23"/>
      <c r="AC55" s="23"/>
      <c r="AD55" s="24"/>
    </row>
    <row r="56" spans="15:30" ht="18" customHeight="1" x14ac:dyDescent="0.35">
      <c r="O56" s="272"/>
      <c r="V56" s="23"/>
      <c r="W56" s="23"/>
      <c r="X56" s="23"/>
      <c r="Y56" s="23"/>
      <c r="Z56" s="23"/>
      <c r="AA56" s="23"/>
      <c r="AB56" s="23"/>
      <c r="AC56" s="23"/>
      <c r="AD56" s="24"/>
    </row>
    <row r="57" spans="15:30" ht="18" customHeight="1" x14ac:dyDescent="0.35">
      <c r="O57" s="272"/>
      <c r="V57" s="23"/>
      <c r="W57" s="23"/>
      <c r="X57" s="23"/>
      <c r="Y57" s="23"/>
      <c r="Z57" s="23"/>
      <c r="AA57" s="23"/>
      <c r="AB57" s="23"/>
      <c r="AC57" s="23"/>
      <c r="AD57" s="24"/>
    </row>
    <row r="58" spans="15:30" ht="18" customHeight="1" x14ac:dyDescent="0.35">
      <c r="O58" s="272"/>
      <c r="V58" s="23"/>
      <c r="W58" s="23"/>
      <c r="X58" s="23"/>
      <c r="Y58" s="23"/>
      <c r="Z58" s="23"/>
      <c r="AA58" s="23"/>
      <c r="AB58" s="23"/>
      <c r="AC58" s="23"/>
      <c r="AD58" s="24"/>
    </row>
    <row r="59" spans="15:30" ht="18" customHeight="1" x14ac:dyDescent="0.35">
      <c r="O59" s="272"/>
      <c r="V59" s="23"/>
      <c r="W59" s="23"/>
      <c r="X59" s="23"/>
      <c r="Y59" s="23"/>
      <c r="Z59" s="23"/>
      <c r="AA59" s="23"/>
      <c r="AB59" s="23"/>
      <c r="AC59" s="23"/>
      <c r="AD59" s="24"/>
    </row>
    <row r="60" spans="15:30" ht="18" customHeight="1" x14ac:dyDescent="0.35">
      <c r="O60" s="272"/>
      <c r="V60" s="23"/>
      <c r="W60" s="23"/>
      <c r="X60" s="23"/>
      <c r="Y60" s="23"/>
      <c r="Z60" s="23"/>
      <c r="AA60" s="23"/>
      <c r="AB60" s="23"/>
      <c r="AC60" s="23"/>
      <c r="AD60" s="24"/>
    </row>
    <row r="61" spans="15:30" ht="18" customHeight="1" x14ac:dyDescent="0.35">
      <c r="O61" s="272"/>
      <c r="V61" s="23"/>
      <c r="W61" s="23"/>
      <c r="X61" s="23"/>
      <c r="Y61" s="23"/>
      <c r="Z61" s="23"/>
      <c r="AA61" s="23"/>
      <c r="AB61" s="23"/>
      <c r="AC61" s="23"/>
      <c r="AD61" s="24"/>
    </row>
    <row r="62" spans="15:30" ht="18" customHeight="1" x14ac:dyDescent="0.35">
      <c r="O62" s="272"/>
      <c r="V62" s="23"/>
      <c r="W62" s="23"/>
      <c r="X62" s="23"/>
      <c r="Y62" s="23"/>
      <c r="Z62" s="23"/>
      <c r="AA62" s="23"/>
      <c r="AB62" s="23"/>
      <c r="AC62" s="23"/>
      <c r="AD62" s="24"/>
    </row>
    <row r="63" spans="15:30" ht="18" customHeight="1" x14ac:dyDescent="0.35">
      <c r="O63" s="272"/>
      <c r="V63" s="23"/>
      <c r="W63" s="23"/>
      <c r="X63" s="23"/>
      <c r="Y63" s="23"/>
      <c r="Z63" s="23"/>
      <c r="AA63" s="23"/>
      <c r="AB63" s="23"/>
      <c r="AC63" s="23"/>
      <c r="AD63" s="24"/>
    </row>
    <row r="64" spans="15:30" ht="18" customHeight="1" x14ac:dyDescent="0.35">
      <c r="O64" s="272"/>
      <c r="V64" s="23"/>
      <c r="W64" s="23"/>
      <c r="X64" s="23"/>
      <c r="Y64" s="23"/>
      <c r="Z64" s="23"/>
      <c r="AA64" s="23"/>
      <c r="AB64" s="23"/>
      <c r="AC64" s="23"/>
      <c r="AD64" s="24"/>
    </row>
    <row r="65" spans="15:30" ht="18" customHeight="1" x14ac:dyDescent="0.35">
      <c r="O65" s="272"/>
      <c r="V65" s="23"/>
      <c r="W65" s="23"/>
      <c r="X65" s="23"/>
      <c r="Y65" s="23"/>
      <c r="Z65" s="23"/>
      <c r="AA65" s="23"/>
      <c r="AB65" s="23"/>
      <c r="AC65" s="23"/>
      <c r="AD65" s="24"/>
    </row>
    <row r="66" spans="15:30" ht="18" customHeight="1" x14ac:dyDescent="0.35">
      <c r="O66" s="272"/>
      <c r="V66" s="23"/>
      <c r="W66" s="23"/>
      <c r="X66" s="23"/>
      <c r="Y66" s="23"/>
      <c r="Z66" s="23"/>
      <c r="AA66" s="23"/>
      <c r="AB66" s="23"/>
      <c r="AC66" s="23"/>
      <c r="AD66" s="24"/>
    </row>
    <row r="67" spans="15:30" ht="18" customHeight="1" x14ac:dyDescent="0.35">
      <c r="O67" s="272"/>
      <c r="V67" s="23"/>
      <c r="W67" s="23"/>
      <c r="X67" s="23"/>
      <c r="Y67" s="23"/>
      <c r="Z67" s="23"/>
      <c r="AA67" s="23"/>
      <c r="AB67" s="23"/>
      <c r="AC67" s="23"/>
      <c r="AD67" s="24"/>
    </row>
    <row r="68" spans="15:30" ht="18" customHeight="1" x14ac:dyDescent="0.35">
      <c r="O68" s="272"/>
      <c r="V68" s="23"/>
      <c r="W68" s="23"/>
      <c r="X68" s="23"/>
      <c r="Y68" s="23"/>
      <c r="Z68" s="23"/>
      <c r="AA68" s="23"/>
      <c r="AB68" s="23"/>
      <c r="AC68" s="23"/>
      <c r="AD68" s="24"/>
    </row>
    <row r="69" spans="15:30" ht="18" customHeight="1" x14ac:dyDescent="0.35">
      <c r="O69" s="272"/>
      <c r="V69" s="23"/>
      <c r="W69" s="23"/>
      <c r="X69" s="23"/>
      <c r="Y69" s="23"/>
      <c r="Z69" s="23"/>
      <c r="AA69" s="23"/>
      <c r="AB69" s="23"/>
      <c r="AC69" s="23"/>
      <c r="AD69" s="24"/>
    </row>
    <row r="70" spans="15:30" ht="18" customHeight="1" x14ac:dyDescent="0.35">
      <c r="O70" s="272"/>
      <c r="V70" s="23"/>
      <c r="W70" s="23"/>
      <c r="X70" s="23"/>
      <c r="Y70" s="23"/>
      <c r="Z70" s="23"/>
      <c r="AA70" s="23"/>
      <c r="AB70" s="23"/>
      <c r="AC70" s="23"/>
      <c r="AD70" s="24"/>
    </row>
    <row r="71" spans="15:30" ht="18" customHeight="1" x14ac:dyDescent="0.35">
      <c r="O71" s="272"/>
      <c r="V71" s="23"/>
      <c r="W71" s="23"/>
      <c r="X71" s="23"/>
      <c r="Y71" s="23"/>
      <c r="Z71" s="23"/>
      <c r="AA71" s="23"/>
      <c r="AB71" s="23"/>
      <c r="AC71" s="23"/>
      <c r="AD71" s="24"/>
    </row>
    <row r="72" spans="15:30" ht="18" customHeight="1" x14ac:dyDescent="0.35">
      <c r="O72" s="272"/>
      <c r="V72" s="23"/>
      <c r="W72" s="23"/>
      <c r="X72" s="23"/>
      <c r="Y72" s="23"/>
      <c r="Z72" s="23"/>
      <c r="AA72" s="23"/>
      <c r="AB72" s="23"/>
      <c r="AC72" s="23"/>
      <c r="AD72" s="24"/>
    </row>
    <row r="73" spans="15:30" ht="18" customHeight="1" x14ac:dyDescent="0.35">
      <c r="O73" s="272"/>
      <c r="V73" s="23"/>
      <c r="W73" s="23"/>
      <c r="X73" s="23"/>
      <c r="Y73" s="23"/>
      <c r="Z73" s="23"/>
      <c r="AA73" s="23"/>
      <c r="AB73" s="23"/>
      <c r="AC73" s="23"/>
      <c r="AD73" s="24"/>
    </row>
    <row r="74" spans="15:30" ht="18" customHeight="1" x14ac:dyDescent="0.35">
      <c r="O74" s="272"/>
      <c r="V74" s="23"/>
      <c r="W74" s="23"/>
      <c r="X74" s="23"/>
      <c r="Y74" s="23"/>
      <c r="Z74" s="23"/>
      <c r="AA74" s="23"/>
      <c r="AB74" s="23"/>
      <c r="AC74" s="23"/>
      <c r="AD74" s="24"/>
    </row>
    <row r="75" spans="15:30" ht="18" customHeight="1" x14ac:dyDescent="0.35">
      <c r="O75" s="272"/>
      <c r="V75" s="23"/>
      <c r="W75" s="23"/>
      <c r="X75" s="23"/>
      <c r="Y75" s="23"/>
      <c r="Z75" s="23"/>
      <c r="AA75" s="23"/>
      <c r="AB75" s="23"/>
      <c r="AC75" s="23"/>
      <c r="AD75" s="24"/>
    </row>
    <row r="76" spans="15:30" ht="18" customHeight="1" x14ac:dyDescent="0.35">
      <c r="O76" s="272"/>
      <c r="V76" s="23"/>
      <c r="W76" s="23"/>
      <c r="X76" s="23"/>
      <c r="Y76" s="23"/>
      <c r="Z76" s="23"/>
      <c r="AA76" s="23"/>
      <c r="AB76" s="23"/>
      <c r="AC76" s="23"/>
      <c r="AD76" s="24"/>
    </row>
    <row r="77" spans="15:30" ht="18" customHeight="1" x14ac:dyDescent="0.35">
      <c r="O77" s="272"/>
      <c r="V77" s="23"/>
      <c r="W77" s="23"/>
      <c r="X77" s="23"/>
      <c r="Y77" s="23"/>
      <c r="Z77" s="23"/>
      <c r="AA77" s="23"/>
      <c r="AB77" s="23"/>
      <c r="AC77" s="23"/>
      <c r="AD77" s="24"/>
    </row>
    <row r="78" spans="15:30" ht="18" customHeight="1" x14ac:dyDescent="0.35">
      <c r="O78" s="272"/>
      <c r="V78" s="23"/>
      <c r="W78" s="23"/>
      <c r="X78" s="23"/>
      <c r="Y78" s="23"/>
      <c r="Z78" s="23"/>
      <c r="AA78" s="23"/>
      <c r="AB78" s="23"/>
      <c r="AC78" s="23"/>
      <c r="AD78" s="24"/>
    </row>
    <row r="79" spans="15:30" ht="18" customHeight="1" x14ac:dyDescent="0.35">
      <c r="O79" s="272"/>
      <c r="V79" s="23"/>
      <c r="W79" s="23"/>
      <c r="X79" s="23"/>
      <c r="Y79" s="23"/>
      <c r="Z79" s="23"/>
      <c r="AA79" s="23"/>
      <c r="AB79" s="23"/>
      <c r="AC79" s="23"/>
      <c r="AD79" s="24"/>
    </row>
    <row r="80" spans="15:30" ht="18" customHeight="1" x14ac:dyDescent="0.35">
      <c r="O80" s="272"/>
      <c r="V80" s="23"/>
      <c r="W80" s="23"/>
      <c r="X80" s="23"/>
      <c r="Y80" s="23"/>
      <c r="Z80" s="23"/>
      <c r="AA80" s="23"/>
      <c r="AB80" s="23"/>
      <c r="AC80" s="23"/>
      <c r="AD80" s="24"/>
    </row>
    <row r="81" spans="11:30" ht="18" customHeight="1" x14ac:dyDescent="0.35">
      <c r="O81" s="272"/>
      <c r="V81" s="23"/>
      <c r="W81" s="23"/>
      <c r="X81" s="23"/>
      <c r="Y81" s="23"/>
      <c r="Z81" s="23"/>
      <c r="AA81" s="23"/>
      <c r="AB81" s="23"/>
      <c r="AC81" s="23"/>
      <c r="AD81" s="24"/>
    </row>
    <row r="82" spans="11:30" ht="18" customHeight="1" x14ac:dyDescent="0.35">
      <c r="O82" s="272"/>
      <c r="V82" s="23"/>
      <c r="W82" s="23"/>
      <c r="X82" s="23"/>
      <c r="Y82" s="23"/>
      <c r="Z82" s="23"/>
      <c r="AA82" s="23"/>
      <c r="AB82" s="23"/>
      <c r="AC82" s="23"/>
      <c r="AD82" s="24"/>
    </row>
    <row r="83" spans="11:30" ht="18" customHeight="1" x14ac:dyDescent="0.35">
      <c r="O83" s="272"/>
      <c r="V83" s="23"/>
      <c r="W83" s="23"/>
      <c r="X83" s="23"/>
      <c r="Y83" s="23"/>
      <c r="Z83" s="23"/>
      <c r="AA83" s="23"/>
      <c r="AB83" s="23"/>
      <c r="AC83" s="23"/>
      <c r="AD83" s="24"/>
    </row>
    <row r="84" spans="11:30" ht="18" customHeight="1" x14ac:dyDescent="0.35">
      <c r="O84" s="272"/>
      <c r="V84" s="23"/>
      <c r="W84" s="23"/>
      <c r="X84" s="23"/>
      <c r="Y84" s="23"/>
      <c r="Z84" s="23"/>
      <c r="AA84" s="23"/>
      <c r="AB84" s="23"/>
      <c r="AC84" s="23"/>
      <c r="AD84" s="24"/>
    </row>
    <row r="85" spans="11:30" ht="18" customHeight="1" x14ac:dyDescent="0.35">
      <c r="O85" s="272"/>
      <c r="V85" s="23"/>
      <c r="W85" s="23"/>
      <c r="X85" s="23"/>
      <c r="Y85" s="23"/>
      <c r="Z85" s="23"/>
      <c r="AA85" s="23"/>
      <c r="AB85" s="23"/>
      <c r="AC85" s="23"/>
      <c r="AD85" s="24"/>
    </row>
    <row r="86" spans="11:30" ht="18" customHeight="1" x14ac:dyDescent="0.35">
      <c r="O86" s="272"/>
      <c r="V86" s="23"/>
      <c r="W86" s="23"/>
      <c r="X86" s="23"/>
      <c r="Y86" s="23"/>
      <c r="Z86" s="23"/>
      <c r="AA86" s="23"/>
      <c r="AB86" s="23"/>
      <c r="AC86" s="23"/>
      <c r="AD86" s="24"/>
    </row>
    <row r="87" spans="11:30" ht="18" customHeight="1" x14ac:dyDescent="0.35">
      <c r="O87" s="272"/>
      <c r="V87" s="23"/>
      <c r="W87" s="23"/>
      <c r="X87" s="23"/>
      <c r="Y87" s="23"/>
      <c r="Z87" s="23"/>
      <c r="AA87" s="23"/>
      <c r="AB87" s="23"/>
      <c r="AC87" s="23"/>
      <c r="AD87" s="24"/>
    </row>
    <row r="88" spans="11:30" ht="18" customHeight="1" x14ac:dyDescent="0.35">
      <c r="O88" s="272"/>
      <c r="V88" s="23"/>
      <c r="W88" s="23"/>
      <c r="X88" s="23"/>
      <c r="Y88" s="23"/>
      <c r="Z88" s="23"/>
      <c r="AA88" s="23"/>
      <c r="AB88" s="23"/>
      <c r="AC88" s="23"/>
      <c r="AD88" s="24"/>
    </row>
    <row r="89" spans="11:30" ht="18" customHeight="1" x14ac:dyDescent="0.35">
      <c r="O89" s="272"/>
      <c r="V89" s="23"/>
      <c r="W89" s="23"/>
      <c r="X89" s="23"/>
      <c r="Y89" s="23"/>
      <c r="Z89" s="23"/>
      <c r="AA89" s="23"/>
      <c r="AB89" s="23"/>
      <c r="AC89" s="23"/>
      <c r="AD89" s="24"/>
    </row>
    <row r="90" spans="11:30" ht="18" customHeight="1" x14ac:dyDescent="0.35">
      <c r="O90" s="272"/>
      <c r="V90" s="23"/>
      <c r="W90" s="23"/>
      <c r="X90" s="23"/>
      <c r="Y90" s="23"/>
      <c r="Z90" s="23"/>
      <c r="AA90" s="23"/>
      <c r="AB90" s="23"/>
      <c r="AC90" s="23"/>
      <c r="AD90" s="24"/>
    </row>
    <row r="91" spans="11:30" ht="18" customHeight="1" x14ac:dyDescent="0.35">
      <c r="O91" s="272"/>
      <c r="V91" s="23"/>
      <c r="W91" s="23"/>
      <c r="X91" s="23"/>
      <c r="Y91" s="23"/>
      <c r="Z91" s="23"/>
      <c r="AA91" s="23"/>
      <c r="AB91" s="23"/>
      <c r="AC91" s="23"/>
      <c r="AD91" s="24"/>
    </row>
    <row r="92" spans="11:30" ht="18" customHeight="1" x14ac:dyDescent="0.35">
      <c r="K92" s="22"/>
      <c r="L92" s="22"/>
      <c r="M92" s="22"/>
      <c r="N92" s="22"/>
      <c r="O92" s="273"/>
      <c r="P92" s="22"/>
      <c r="Q92" s="22"/>
      <c r="R92" s="22"/>
      <c r="S92" s="22"/>
      <c r="T92" s="22"/>
      <c r="U92" s="22"/>
      <c r="V92" s="13"/>
      <c r="W92" s="13"/>
      <c r="X92" s="13"/>
      <c r="Y92" s="13"/>
      <c r="Z92" s="13"/>
      <c r="AA92" s="13"/>
      <c r="AB92" s="13"/>
      <c r="AC92" s="13"/>
      <c r="AD92" s="13"/>
    </row>
    <row r="93" spans="11:30" ht="18" customHeight="1" x14ac:dyDescent="0.35">
      <c r="K93" s="22"/>
      <c r="L93" s="22"/>
      <c r="M93" s="22"/>
      <c r="N93" s="22"/>
      <c r="O93" s="273"/>
      <c r="P93" s="22"/>
      <c r="Q93" s="22"/>
      <c r="R93" s="22"/>
      <c r="S93" s="22"/>
      <c r="T93" s="22"/>
      <c r="U93" s="22"/>
      <c r="V93" s="13"/>
      <c r="W93" s="13"/>
      <c r="X93" s="13"/>
      <c r="Y93" s="13"/>
      <c r="Z93" s="13"/>
      <c r="AA93" s="13"/>
      <c r="AB93" s="13"/>
      <c r="AC93" s="13"/>
      <c r="AD93" s="13"/>
    </row>
    <row r="94" spans="11:30" ht="18" customHeight="1" x14ac:dyDescent="0.35">
      <c r="K94" s="22"/>
      <c r="L94" s="22"/>
      <c r="M94" s="22"/>
      <c r="N94" s="22"/>
      <c r="O94" s="273"/>
      <c r="P94" s="22"/>
      <c r="Q94" s="22"/>
      <c r="R94" s="22"/>
      <c r="S94" s="22"/>
      <c r="T94" s="22"/>
      <c r="U94" s="22"/>
      <c r="V94" s="13"/>
      <c r="W94" s="13"/>
      <c r="X94" s="13"/>
      <c r="Y94" s="13"/>
      <c r="Z94" s="13"/>
      <c r="AA94" s="13"/>
      <c r="AB94" s="13"/>
      <c r="AC94" s="13"/>
      <c r="AD94" s="13"/>
    </row>
    <row r="95" spans="11:30" ht="18" customHeight="1" x14ac:dyDescent="0.35">
      <c r="V95" s="25"/>
      <c r="W95" s="25"/>
      <c r="X95" s="25"/>
      <c r="Y95" s="25"/>
      <c r="Z95" s="25"/>
      <c r="AA95" s="25"/>
      <c r="AB95" s="25"/>
      <c r="AC95" s="25"/>
      <c r="AD95" s="25"/>
    </row>
  </sheetData>
  <mergeCells count="27">
    <mergeCell ref="D2:G5"/>
    <mergeCell ref="I2:V5"/>
    <mergeCell ref="C8:G10"/>
    <mergeCell ref="K8:M8"/>
    <mergeCell ref="O8:P8"/>
    <mergeCell ref="R8:S8"/>
    <mergeCell ref="U8:V8"/>
    <mergeCell ref="K9:K10"/>
    <mergeCell ref="L9:L10"/>
    <mergeCell ref="M9:M10"/>
    <mergeCell ref="D11:G12"/>
    <mergeCell ref="D13:G14"/>
    <mergeCell ref="K13:K14"/>
    <mergeCell ref="L13:L14"/>
    <mergeCell ref="K15:K16"/>
    <mergeCell ref="L15:L16"/>
    <mergeCell ref="D16:G18"/>
    <mergeCell ref="D26:G28"/>
    <mergeCell ref="D31:G34"/>
    <mergeCell ref="C35:F37"/>
    <mergeCell ref="C40:G40"/>
    <mergeCell ref="M16:M17"/>
    <mergeCell ref="D19:G21"/>
    <mergeCell ref="K21:K22"/>
    <mergeCell ref="L21:L22"/>
    <mergeCell ref="M21:M22"/>
    <mergeCell ref="D23:G24"/>
  </mergeCells>
  <hyperlinks>
    <hyperlink ref="C35" r:id="rId1" xr:uid="{9D87C7BA-5F26-4E35-879F-2A7642298159}"/>
  </hyperlinks>
  <pageMargins left="0.75" right="0.75" top="1" bottom="1" header="0.5" footer="0.5"/>
  <pageSetup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3CAF0-B6DB-4E96-85F6-A1562C3C7992}">
  <sheetPr>
    <tabColor rgb="FF00B050"/>
  </sheetPr>
  <dimension ref="A1:V102"/>
  <sheetViews>
    <sheetView showGridLines="0" topLeftCell="A10" zoomScaleNormal="100" workbookViewId="0">
      <selection activeCell="T18" sqref="T18"/>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4.08203125" style="37" customWidth="1"/>
    <col min="10" max="10" width="8.25" style="3" customWidth="1"/>
    <col min="11" max="11" width="8.75" style="21" customWidth="1"/>
    <col min="12" max="12" width="9.25" style="21" customWidth="1"/>
    <col min="13" max="13" width="5.33203125" style="21" customWidth="1"/>
    <col min="14" max="14" width="8.33203125" style="21" customWidth="1"/>
    <col min="15" max="15" width="11.75" style="21" customWidth="1"/>
    <col min="16" max="16" width="2.08203125" style="21" customWidth="1"/>
    <col min="17" max="17" width="8.75" style="3" customWidth="1"/>
    <col min="18" max="18" width="9.75" style="3" customWidth="1"/>
    <col min="19" max="19" width="2.5" style="3" customWidth="1"/>
    <col min="20" max="20" width="3" style="3" customWidth="1"/>
    <col min="21" max="21" width="6.58203125" style="3" customWidth="1"/>
    <col min="22" max="22" width="3.58203125" style="3" customWidth="1"/>
    <col min="23" max="37" width="7.83203125" style="3" customWidth="1"/>
    <col min="38" max="16384" width="12" style="3"/>
  </cols>
  <sheetData>
    <row r="1" spans="1:22" ht="18" customHeight="1" x14ac:dyDescent="0.35">
      <c r="A1" s="1"/>
      <c r="B1" s="1"/>
      <c r="C1" s="1"/>
      <c r="D1" s="2"/>
      <c r="E1" s="2"/>
      <c r="F1" s="2"/>
      <c r="G1" s="2"/>
      <c r="H1" s="2"/>
      <c r="I1" s="2"/>
      <c r="J1" s="2"/>
      <c r="K1" s="18"/>
      <c r="L1" s="18"/>
      <c r="M1" s="18"/>
      <c r="N1" s="18"/>
      <c r="O1" s="18"/>
      <c r="P1" s="18"/>
      <c r="Q1" s="2"/>
      <c r="R1" s="2"/>
      <c r="S1" s="2"/>
      <c r="T1" s="2"/>
      <c r="U1" s="2"/>
      <c r="V1" s="2"/>
    </row>
    <row r="2" spans="1:22" ht="18" customHeight="1" x14ac:dyDescent="0.35">
      <c r="A2" s="4"/>
      <c r="B2" s="4"/>
      <c r="C2" s="4"/>
      <c r="D2" s="428" t="s">
        <v>20</v>
      </c>
      <c r="E2" s="428"/>
      <c r="F2" s="428"/>
      <c r="G2" s="428"/>
      <c r="H2" s="79"/>
      <c r="I2" s="79"/>
      <c r="J2" s="429" t="s">
        <v>107</v>
      </c>
      <c r="K2" s="429"/>
      <c r="L2" s="429"/>
      <c r="M2" s="429"/>
      <c r="N2" s="429"/>
      <c r="O2" s="429"/>
      <c r="P2" s="429"/>
      <c r="Q2" s="429"/>
      <c r="R2" s="40"/>
      <c r="S2" s="40"/>
      <c r="T2" s="40"/>
      <c r="U2" s="40"/>
      <c r="V2" s="2"/>
    </row>
    <row r="3" spans="1:22" ht="18" customHeight="1" x14ac:dyDescent="0.35">
      <c r="A3" s="4"/>
      <c r="B3" s="4"/>
      <c r="C3" s="4"/>
      <c r="D3" s="428"/>
      <c r="E3" s="428"/>
      <c r="F3" s="428"/>
      <c r="G3" s="428"/>
      <c r="H3" s="79"/>
      <c r="I3" s="40"/>
      <c r="J3" s="429"/>
      <c r="K3" s="429"/>
      <c r="L3" s="429"/>
      <c r="M3" s="429"/>
      <c r="N3" s="429"/>
      <c r="O3" s="429"/>
      <c r="P3" s="429"/>
      <c r="Q3" s="429"/>
      <c r="R3" s="40"/>
      <c r="S3" s="40"/>
      <c r="T3" s="40"/>
      <c r="U3" s="40"/>
      <c r="V3" s="2"/>
    </row>
    <row r="4" spans="1:22" ht="18" customHeight="1" x14ac:dyDescent="0.35">
      <c r="A4" s="4"/>
      <c r="B4" s="4"/>
      <c r="C4" s="4"/>
      <c r="D4" s="428"/>
      <c r="E4" s="428"/>
      <c r="F4" s="428"/>
      <c r="G4" s="428"/>
      <c r="H4" s="79"/>
      <c r="I4" s="40"/>
      <c r="J4" s="429"/>
      <c r="K4" s="429"/>
      <c r="L4" s="429"/>
      <c r="M4" s="429"/>
      <c r="N4" s="429"/>
      <c r="O4" s="429"/>
      <c r="P4" s="429"/>
      <c r="Q4" s="429"/>
      <c r="R4" s="40"/>
      <c r="S4" s="40"/>
      <c r="T4" s="40"/>
      <c r="U4" s="40"/>
      <c r="V4" s="2"/>
    </row>
    <row r="5" spans="1:22" ht="18" customHeight="1" x14ac:dyDescent="0.35">
      <c r="A5" s="4"/>
      <c r="B5" s="4"/>
      <c r="C5" s="4"/>
      <c r="D5" s="428"/>
      <c r="E5" s="428"/>
      <c r="F5" s="428"/>
      <c r="G5" s="428"/>
      <c r="H5" s="79"/>
      <c r="I5" s="40"/>
      <c r="J5" s="429"/>
      <c r="K5" s="429"/>
      <c r="L5" s="429"/>
      <c r="M5" s="429"/>
      <c r="N5" s="429"/>
      <c r="O5" s="429"/>
      <c r="P5" s="429"/>
      <c r="Q5" s="429"/>
      <c r="R5" s="40"/>
      <c r="S5" s="40"/>
      <c r="T5" s="40"/>
      <c r="U5" s="40"/>
      <c r="V5" s="2"/>
    </row>
    <row r="6" spans="1:22" ht="18" customHeight="1" x14ac:dyDescent="0.35">
      <c r="A6" s="6"/>
      <c r="B6" s="6"/>
      <c r="C6" s="6"/>
      <c r="D6" s="6"/>
      <c r="E6" s="6"/>
      <c r="F6" s="6"/>
      <c r="G6" s="6"/>
      <c r="H6" s="6"/>
      <c r="I6" s="6"/>
      <c r="J6" s="6"/>
      <c r="K6" s="19"/>
      <c r="L6" s="19"/>
      <c r="M6" s="19"/>
      <c r="N6" s="19"/>
      <c r="O6" s="19"/>
      <c r="P6" s="19"/>
      <c r="Q6" s="6"/>
      <c r="R6" s="6"/>
      <c r="S6" s="6"/>
      <c r="T6" s="6"/>
      <c r="U6" s="6"/>
      <c r="V6" s="2"/>
    </row>
    <row r="7" spans="1:22" ht="18" customHeight="1" x14ac:dyDescent="0.35">
      <c r="A7" s="2"/>
      <c r="B7" s="5"/>
      <c r="C7" s="5"/>
      <c r="D7" s="5"/>
      <c r="E7" s="5"/>
      <c r="F7" s="5"/>
      <c r="G7" s="5"/>
      <c r="H7" s="5"/>
      <c r="J7" s="27"/>
      <c r="K7" s="27"/>
      <c r="L7" s="27"/>
      <c r="M7" s="27"/>
      <c r="N7" s="27"/>
      <c r="O7" s="27"/>
      <c r="P7" s="27"/>
      <c r="Q7" s="27"/>
      <c r="R7" s="27"/>
      <c r="S7" s="27"/>
      <c r="T7" s="27"/>
      <c r="U7" s="27"/>
      <c r="V7" s="2"/>
    </row>
    <row r="8" spans="1:22" ht="18" customHeight="1" x14ac:dyDescent="0.35">
      <c r="A8" s="2"/>
      <c r="B8" s="5"/>
      <c r="C8" s="500"/>
      <c r="D8" s="500"/>
      <c r="E8" s="500"/>
      <c r="F8" s="500"/>
      <c r="G8" s="500"/>
      <c r="H8" s="5"/>
      <c r="J8" s="27"/>
      <c r="K8" s="27"/>
      <c r="L8" s="27"/>
      <c r="M8" s="27"/>
      <c r="N8" s="27"/>
      <c r="O8" s="27"/>
      <c r="P8" s="27"/>
      <c r="Q8" s="27"/>
      <c r="R8" s="27"/>
      <c r="S8" s="27"/>
      <c r="T8" s="27"/>
      <c r="U8" s="27"/>
      <c r="V8" s="2"/>
    </row>
    <row r="9" spans="1:22" ht="18" customHeight="1" x14ac:dyDescent="0.35">
      <c r="A9" s="2"/>
      <c r="B9" s="5"/>
      <c r="C9" s="500"/>
      <c r="D9" s="500"/>
      <c r="E9" s="500"/>
      <c r="F9" s="500"/>
      <c r="G9" s="500"/>
      <c r="H9" s="5"/>
      <c r="J9" s="27"/>
      <c r="K9" s="27"/>
      <c r="L9" s="27"/>
      <c r="M9" s="27"/>
      <c r="N9" s="27"/>
      <c r="O9" s="27"/>
      <c r="P9" s="27"/>
      <c r="Q9" s="27"/>
      <c r="R9" s="27"/>
      <c r="S9" s="27"/>
      <c r="T9" s="27"/>
      <c r="U9" s="27"/>
      <c r="V9" s="2"/>
    </row>
    <row r="10" spans="1:22" ht="18" customHeight="1" x14ac:dyDescent="0.35">
      <c r="A10" s="2"/>
      <c r="B10" s="5"/>
      <c r="C10" s="500"/>
      <c r="D10" s="500"/>
      <c r="E10" s="500"/>
      <c r="F10" s="500"/>
      <c r="G10" s="500"/>
      <c r="H10" s="5"/>
      <c r="J10" s="430" t="s">
        <v>9</v>
      </c>
      <c r="K10" s="430"/>
      <c r="L10" s="430"/>
      <c r="M10" s="27"/>
      <c r="N10" s="430" t="s">
        <v>11</v>
      </c>
      <c r="O10" s="430"/>
      <c r="P10" s="430"/>
      <c r="Q10" s="430"/>
      <c r="R10" s="430"/>
      <c r="S10" s="430"/>
      <c r="T10" s="27"/>
      <c r="U10" s="27"/>
      <c r="V10" s="2"/>
    </row>
    <row r="11" spans="1:22" ht="18" customHeight="1" thickBot="1" x14ac:dyDescent="0.4">
      <c r="A11" s="2"/>
      <c r="B11" s="5"/>
      <c r="C11" s="500"/>
      <c r="D11" s="500"/>
      <c r="E11" s="500"/>
      <c r="F11" s="500"/>
      <c r="G11" s="500"/>
      <c r="H11" s="5"/>
      <c r="J11" s="44"/>
      <c r="K11" s="34"/>
      <c r="L11" s="34"/>
      <c r="M11" s="27"/>
      <c r="T11" s="27"/>
      <c r="U11" s="27"/>
      <c r="V11" s="2"/>
    </row>
    <row r="12" spans="1:22" ht="18" customHeight="1" x14ac:dyDescent="0.35">
      <c r="A12" s="2"/>
      <c r="B12" s="5"/>
      <c r="C12" s="500"/>
      <c r="D12" s="500"/>
      <c r="E12" s="500"/>
      <c r="F12" s="500"/>
      <c r="G12" s="500"/>
      <c r="H12" s="5"/>
      <c r="J12" s="501" t="s">
        <v>7</v>
      </c>
      <c r="K12" s="502"/>
      <c r="L12" s="49"/>
      <c r="M12" s="27"/>
      <c r="N12" s="503" t="s">
        <v>1</v>
      </c>
      <c r="O12" s="504"/>
      <c r="P12" s="65"/>
      <c r="Q12" s="503" t="s">
        <v>2</v>
      </c>
      <c r="R12" s="504"/>
      <c r="S12" s="66"/>
      <c r="T12" s="27"/>
      <c r="U12" s="27"/>
      <c r="V12" s="2"/>
    </row>
    <row r="13" spans="1:22" ht="18" customHeight="1" x14ac:dyDescent="0.35">
      <c r="A13" s="2"/>
      <c r="B13" s="5"/>
      <c r="C13" s="7">
        <v>1</v>
      </c>
      <c r="D13" s="441" t="s">
        <v>109</v>
      </c>
      <c r="E13" s="441"/>
      <c r="F13" s="441"/>
      <c r="G13" s="441"/>
      <c r="H13" s="5"/>
      <c r="J13" s="46" t="s">
        <v>8</v>
      </c>
      <c r="K13" s="45"/>
      <c r="L13" s="47">
        <v>10</v>
      </c>
      <c r="M13" s="27"/>
      <c r="N13" s="62" t="s">
        <v>14</v>
      </c>
      <c r="O13" s="70" t="s">
        <v>15</v>
      </c>
      <c r="P13" s="67"/>
      <c r="Q13" s="62" t="s">
        <v>16</v>
      </c>
      <c r="R13" s="70" t="s">
        <v>15</v>
      </c>
      <c r="S13" s="67"/>
      <c r="T13" s="27"/>
      <c r="U13" s="27"/>
      <c r="V13" s="2"/>
    </row>
    <row r="14" spans="1:22" ht="18" customHeight="1" x14ac:dyDescent="0.35">
      <c r="A14" s="2"/>
      <c r="B14" s="5"/>
      <c r="C14" s="5"/>
      <c r="D14" s="441"/>
      <c r="E14" s="441"/>
      <c r="F14" s="441"/>
      <c r="G14" s="441"/>
      <c r="H14" s="5"/>
      <c r="J14" s="505" t="s">
        <v>21</v>
      </c>
      <c r="K14" s="74" t="s">
        <v>1</v>
      </c>
      <c r="L14" s="48">
        <v>0.1</v>
      </c>
      <c r="M14" s="27"/>
      <c r="N14" s="60">
        <v>1</v>
      </c>
      <c r="O14" s="71">
        <f t="shared" ref="O14:O23" si="0">N14*L$14</f>
        <v>0.1</v>
      </c>
      <c r="P14" s="68"/>
      <c r="Q14" s="60"/>
      <c r="R14" s="71"/>
      <c r="S14" s="68"/>
      <c r="T14" s="27"/>
      <c r="U14" s="27"/>
      <c r="V14" s="2"/>
    </row>
    <row r="15" spans="1:22" ht="18" customHeight="1" thickBot="1" x14ac:dyDescent="0.4">
      <c r="A15" s="2"/>
      <c r="B15" s="7"/>
      <c r="C15" s="7"/>
      <c r="D15" s="441"/>
      <c r="E15" s="441"/>
      <c r="F15" s="441"/>
      <c r="G15" s="441"/>
      <c r="H15" s="5"/>
      <c r="I15" s="38"/>
      <c r="J15" s="506"/>
      <c r="K15" s="75" t="s">
        <v>2</v>
      </c>
      <c r="L15" s="33">
        <v>0.25</v>
      </c>
      <c r="M15" s="31"/>
      <c r="N15" s="60">
        <f>N14+1</f>
        <v>2</v>
      </c>
      <c r="O15" s="71">
        <f t="shared" si="0"/>
        <v>0.2</v>
      </c>
      <c r="P15" s="68"/>
      <c r="Q15" s="60"/>
      <c r="R15" s="71"/>
      <c r="S15" s="68"/>
      <c r="T15" s="14"/>
      <c r="U15" s="43"/>
      <c r="V15" s="2"/>
    </row>
    <row r="16" spans="1:22" ht="18" customHeight="1" x14ac:dyDescent="0.35">
      <c r="A16" s="2"/>
      <c r="B16" s="9"/>
      <c r="C16" s="9"/>
      <c r="D16" s="9"/>
      <c r="E16" s="9"/>
      <c r="F16" s="9"/>
      <c r="G16" s="9"/>
      <c r="H16" s="8"/>
      <c r="I16" s="38"/>
      <c r="K16" s="3"/>
      <c r="L16" s="3"/>
      <c r="M16" s="28"/>
      <c r="N16" s="60">
        <f t="shared" ref="N16:N23" si="1">N15+1</f>
        <v>3</v>
      </c>
      <c r="O16" s="71">
        <f t="shared" si="0"/>
        <v>0.30000000000000004</v>
      </c>
      <c r="P16" s="68"/>
      <c r="Q16" s="60"/>
      <c r="R16" s="71"/>
      <c r="S16" s="68"/>
      <c r="T16" s="14"/>
      <c r="U16" s="43"/>
      <c r="V16" s="2"/>
    </row>
    <row r="17" spans="1:22" ht="18" customHeight="1" x14ac:dyDescent="0.35">
      <c r="A17" s="2"/>
      <c r="B17" s="7"/>
      <c r="C17" s="7">
        <v>2</v>
      </c>
      <c r="D17" s="441" t="s">
        <v>108</v>
      </c>
      <c r="E17" s="441"/>
      <c r="F17" s="441"/>
      <c r="G17" s="80"/>
      <c r="H17" s="8"/>
      <c r="I17" s="38"/>
      <c r="K17" s="3"/>
      <c r="L17" s="3"/>
      <c r="M17" s="29"/>
      <c r="N17" s="60">
        <f t="shared" si="1"/>
        <v>4</v>
      </c>
      <c r="O17" s="71">
        <f t="shared" si="0"/>
        <v>0.4</v>
      </c>
      <c r="P17" s="68"/>
      <c r="Q17" s="60"/>
      <c r="R17" s="71"/>
      <c r="S17" s="68"/>
      <c r="T17" s="14"/>
      <c r="U17" s="30"/>
      <c r="V17" s="2"/>
    </row>
    <row r="18" spans="1:22" ht="18" customHeight="1" x14ac:dyDescent="0.35">
      <c r="A18" s="2"/>
      <c r="B18" s="9"/>
      <c r="C18" s="7"/>
      <c r="D18" s="441"/>
      <c r="E18" s="441"/>
      <c r="F18" s="441"/>
      <c r="G18" s="80"/>
      <c r="H18" s="8"/>
      <c r="I18" s="38"/>
      <c r="K18" s="3"/>
      <c r="L18" s="3"/>
      <c r="N18" s="60">
        <f t="shared" si="1"/>
        <v>5</v>
      </c>
      <c r="O18" s="71">
        <f t="shared" si="0"/>
        <v>0.5</v>
      </c>
      <c r="P18" s="68"/>
      <c r="Q18" s="60"/>
      <c r="R18" s="71"/>
      <c r="S18" s="68"/>
      <c r="T18" s="14"/>
      <c r="U18" s="30"/>
      <c r="V18" s="2"/>
    </row>
    <row r="19" spans="1:22" ht="18" customHeight="1" x14ac:dyDescent="0.35">
      <c r="A19" s="2"/>
      <c r="B19" s="9"/>
      <c r="C19" s="7"/>
      <c r="D19" s="441"/>
      <c r="E19" s="441"/>
      <c r="F19" s="441"/>
      <c r="G19" s="80"/>
      <c r="H19" s="8"/>
      <c r="I19" s="38"/>
      <c r="K19" s="3"/>
      <c r="L19" s="3"/>
      <c r="N19" s="60">
        <f t="shared" si="1"/>
        <v>6</v>
      </c>
      <c r="O19" s="71">
        <f t="shared" si="0"/>
        <v>0.60000000000000009</v>
      </c>
      <c r="P19" s="68"/>
      <c r="Q19" s="60"/>
      <c r="R19" s="71"/>
      <c r="S19" s="68"/>
      <c r="T19" s="14"/>
      <c r="U19" s="30"/>
      <c r="V19" s="2"/>
    </row>
    <row r="20" spans="1:22" ht="18" customHeight="1" x14ac:dyDescent="0.35">
      <c r="A20" s="2"/>
      <c r="B20" s="9"/>
      <c r="C20" s="7">
        <v>3</v>
      </c>
      <c r="D20" s="441" t="s">
        <v>25</v>
      </c>
      <c r="E20" s="441"/>
      <c r="F20" s="441"/>
      <c r="G20" s="441"/>
      <c r="H20" s="10"/>
      <c r="I20" s="39"/>
      <c r="K20" s="3"/>
      <c r="L20" s="3"/>
      <c r="N20" s="64">
        <f t="shared" si="1"/>
        <v>7</v>
      </c>
      <c r="O20" s="72">
        <f t="shared" si="0"/>
        <v>0.70000000000000007</v>
      </c>
      <c r="P20" s="69"/>
      <c r="Q20" s="64"/>
      <c r="R20" s="72"/>
      <c r="S20" s="69"/>
      <c r="T20" s="14"/>
      <c r="U20" s="30"/>
      <c r="V20" s="2"/>
    </row>
    <row r="21" spans="1:22" ht="18" customHeight="1" x14ac:dyDescent="0.35">
      <c r="A21" s="2"/>
      <c r="B21" s="9"/>
      <c r="C21" s="7"/>
      <c r="D21" s="441"/>
      <c r="E21" s="441"/>
      <c r="F21" s="441"/>
      <c r="G21" s="441"/>
      <c r="H21" s="10"/>
      <c r="I21" s="39"/>
      <c r="K21" s="3"/>
      <c r="L21" s="3"/>
      <c r="N21" s="60">
        <f t="shared" si="1"/>
        <v>8</v>
      </c>
      <c r="O21" s="71">
        <f t="shared" si="0"/>
        <v>0.8</v>
      </c>
      <c r="P21" s="68"/>
      <c r="Q21" s="60"/>
      <c r="R21" s="71"/>
      <c r="S21" s="68"/>
      <c r="T21" s="14"/>
      <c r="U21" s="30"/>
      <c r="V21" s="2"/>
    </row>
    <row r="22" spans="1:22" ht="18" customHeight="1" x14ac:dyDescent="0.35">
      <c r="A22" s="2"/>
      <c r="B22" s="9"/>
      <c r="C22" s="7"/>
      <c r="D22" s="441"/>
      <c r="E22" s="441"/>
      <c r="F22" s="441"/>
      <c r="G22" s="441"/>
      <c r="H22" s="8"/>
      <c r="I22" s="38"/>
      <c r="J22" s="34"/>
      <c r="K22" s="35"/>
      <c r="L22" s="36"/>
      <c r="N22" s="60">
        <f t="shared" si="1"/>
        <v>9</v>
      </c>
      <c r="O22" s="71">
        <f t="shared" si="0"/>
        <v>0.9</v>
      </c>
      <c r="P22" s="68"/>
      <c r="Q22" s="60"/>
      <c r="R22" s="71"/>
      <c r="S22" s="68"/>
      <c r="T22" s="14"/>
      <c r="U22" s="30"/>
      <c r="V22" s="2"/>
    </row>
    <row r="23" spans="1:22" ht="18" customHeight="1" thickBot="1" x14ac:dyDescent="0.4">
      <c r="A23" s="2"/>
      <c r="B23" s="11"/>
      <c r="C23" s="7"/>
      <c r="D23" s="441"/>
      <c r="E23" s="441"/>
      <c r="F23" s="441"/>
      <c r="G23" s="441"/>
      <c r="H23" s="8"/>
      <c r="I23" s="38"/>
      <c r="J23" s="34"/>
      <c r="K23" s="32"/>
      <c r="L23" s="26"/>
      <c r="N23" s="61">
        <f t="shared" si="1"/>
        <v>10</v>
      </c>
      <c r="O23" s="73">
        <f t="shared" si="0"/>
        <v>1</v>
      </c>
      <c r="P23" s="68"/>
      <c r="Q23" s="61"/>
      <c r="R23" s="73"/>
      <c r="S23" s="68"/>
      <c r="T23" s="14"/>
      <c r="U23" s="30"/>
      <c r="V23" s="2"/>
    </row>
    <row r="24" spans="1:22" ht="18" customHeight="1" x14ac:dyDescent="0.35">
      <c r="A24" s="2"/>
      <c r="B24" s="9"/>
      <c r="C24" s="76">
        <v>4</v>
      </c>
      <c r="D24" s="441"/>
      <c r="E24" s="441"/>
      <c r="F24" s="441"/>
      <c r="G24" s="441"/>
      <c r="H24" s="8"/>
      <c r="I24" s="38"/>
      <c r="J24" s="21"/>
      <c r="K24" s="32"/>
      <c r="L24" s="26"/>
      <c r="N24" s="3"/>
      <c r="O24" s="3"/>
      <c r="P24" s="3"/>
      <c r="T24" s="14"/>
      <c r="U24" s="30"/>
      <c r="V24" s="2"/>
    </row>
    <row r="25" spans="1:22" ht="18" customHeight="1" x14ac:dyDescent="0.35">
      <c r="A25" s="2"/>
      <c r="B25" s="5"/>
      <c r="C25" s="7"/>
      <c r="D25" s="441"/>
      <c r="E25" s="441"/>
      <c r="F25" s="441"/>
      <c r="G25" s="441"/>
      <c r="H25" s="8"/>
      <c r="I25" s="38"/>
      <c r="J25" s="21"/>
      <c r="K25" s="32"/>
      <c r="L25" s="26"/>
      <c r="N25" s="3"/>
      <c r="O25" s="3"/>
      <c r="P25" s="3"/>
      <c r="T25" s="30"/>
      <c r="U25" s="30"/>
      <c r="V25" s="2"/>
    </row>
    <row r="26" spans="1:22" ht="18" customHeight="1" x14ac:dyDescent="0.35">
      <c r="A26" s="2"/>
      <c r="B26" s="10"/>
      <c r="C26" s="7"/>
      <c r="D26" s="441"/>
      <c r="E26" s="441"/>
      <c r="F26" s="441"/>
      <c r="G26" s="441"/>
      <c r="H26" s="8"/>
      <c r="I26" s="38"/>
      <c r="J26" s="21"/>
      <c r="K26" s="32"/>
      <c r="L26" s="26"/>
      <c r="N26" s="3"/>
      <c r="O26" s="3"/>
      <c r="P26" s="3"/>
      <c r="T26" s="30"/>
      <c r="U26" s="30"/>
      <c r="V26" s="2"/>
    </row>
    <row r="27" spans="1:22" ht="18" customHeight="1" x14ac:dyDescent="0.35">
      <c r="A27" s="2"/>
      <c r="B27" s="10"/>
      <c r="C27" s="7"/>
      <c r="D27" s="8"/>
      <c r="E27" s="8"/>
      <c r="F27" s="8"/>
      <c r="G27" s="8"/>
      <c r="H27" s="8"/>
      <c r="I27" s="38"/>
      <c r="J27" s="21"/>
      <c r="K27" s="32"/>
      <c r="L27" s="26"/>
      <c r="N27" s="3"/>
      <c r="O27" s="3"/>
      <c r="P27" s="3"/>
      <c r="T27" s="30"/>
      <c r="U27" s="30"/>
      <c r="V27" s="2"/>
    </row>
    <row r="28" spans="1:22" ht="18" customHeight="1" x14ac:dyDescent="0.35">
      <c r="A28" s="2"/>
      <c r="B28" s="10"/>
      <c r="C28" s="76">
        <v>5</v>
      </c>
      <c r="D28" s="441"/>
      <c r="E28" s="441"/>
      <c r="F28" s="441"/>
      <c r="G28" s="441"/>
      <c r="H28" s="8"/>
      <c r="I28" s="38"/>
      <c r="J28" s="21"/>
      <c r="K28" s="32"/>
      <c r="L28" s="26"/>
      <c r="N28" s="3"/>
      <c r="O28" s="3"/>
      <c r="P28" s="3"/>
      <c r="T28" s="30"/>
      <c r="U28" s="30"/>
      <c r="V28" s="2"/>
    </row>
    <row r="29" spans="1:22" ht="18" customHeight="1" x14ac:dyDescent="0.35">
      <c r="A29" s="2"/>
      <c r="B29" s="10"/>
      <c r="C29" s="7"/>
      <c r="D29" s="441"/>
      <c r="E29" s="441"/>
      <c r="F29" s="441"/>
      <c r="G29" s="441"/>
      <c r="H29" s="8"/>
      <c r="I29" s="38"/>
      <c r="J29" s="21"/>
      <c r="K29" s="32"/>
      <c r="L29" s="26"/>
      <c r="N29" s="3"/>
      <c r="O29" s="3"/>
      <c r="P29" s="3"/>
      <c r="T29" s="30"/>
      <c r="U29" s="30"/>
      <c r="V29" s="2"/>
    </row>
    <row r="30" spans="1:22" ht="18" customHeight="1" x14ac:dyDescent="0.35">
      <c r="A30" s="2"/>
      <c r="B30" s="5"/>
      <c r="C30" s="7"/>
      <c r="D30" s="7"/>
      <c r="E30" s="7"/>
      <c r="F30" s="7"/>
      <c r="G30" s="7"/>
      <c r="H30" s="8"/>
      <c r="I30" s="38"/>
      <c r="J30" s="50"/>
      <c r="K30" s="435"/>
      <c r="L30" s="435"/>
      <c r="M30" s="50"/>
      <c r="N30" s="50"/>
      <c r="O30" s="50"/>
      <c r="P30" s="50"/>
      <c r="Q30" s="52"/>
      <c r="R30" s="52"/>
      <c r="S30" s="52"/>
      <c r="T30" s="30"/>
      <c r="U30" s="30"/>
      <c r="V30" s="2"/>
    </row>
    <row r="31" spans="1:22" ht="18" customHeight="1" x14ac:dyDescent="0.35">
      <c r="A31" s="2"/>
      <c r="B31" s="12"/>
      <c r="C31" s="7">
        <v>6</v>
      </c>
      <c r="D31" s="441" t="s">
        <v>26</v>
      </c>
      <c r="E31" s="441"/>
      <c r="F31" s="441"/>
      <c r="G31" s="441"/>
      <c r="H31" s="8"/>
      <c r="I31" s="38"/>
      <c r="J31" s="53"/>
      <c r="K31" s="53"/>
      <c r="L31" s="53"/>
      <c r="M31" s="50"/>
      <c r="N31" s="435"/>
      <c r="O31" s="435"/>
      <c r="P31" s="435"/>
      <c r="Q31" s="435"/>
      <c r="R31" s="435"/>
      <c r="S31" s="77"/>
      <c r="T31" s="30"/>
      <c r="U31" s="30"/>
      <c r="V31" s="2"/>
    </row>
    <row r="32" spans="1:22" ht="18" customHeight="1" x14ac:dyDescent="0.35">
      <c r="A32" s="2"/>
      <c r="B32" s="12"/>
      <c r="C32" s="63"/>
      <c r="D32" s="441"/>
      <c r="E32" s="441"/>
      <c r="F32" s="441"/>
      <c r="G32" s="441"/>
      <c r="H32" s="8"/>
      <c r="I32" s="38"/>
      <c r="J32" s="54"/>
      <c r="K32" s="55"/>
      <c r="L32" s="55"/>
      <c r="M32" s="3"/>
      <c r="N32" s="3"/>
      <c r="O32" s="3"/>
      <c r="P32" s="3"/>
      <c r="T32" s="30"/>
      <c r="U32" s="30"/>
      <c r="V32" s="2"/>
    </row>
    <row r="33" spans="1:22" ht="18" customHeight="1" x14ac:dyDescent="0.35">
      <c r="A33" s="2"/>
      <c r="B33" s="12"/>
      <c r="C33" s="63"/>
      <c r="D33" s="441"/>
      <c r="E33" s="441"/>
      <c r="F33" s="441"/>
      <c r="G33" s="441"/>
      <c r="H33" s="8"/>
      <c r="I33" s="38"/>
      <c r="J33" s="54"/>
      <c r="K33" s="55"/>
      <c r="L33" s="55"/>
      <c r="M33" s="3"/>
      <c r="N33" s="3"/>
      <c r="O33" s="3"/>
      <c r="P33" s="3"/>
      <c r="T33" s="30"/>
      <c r="U33" s="30"/>
      <c r="V33" s="2"/>
    </row>
    <row r="34" spans="1:22" ht="18" customHeight="1" x14ac:dyDescent="0.35">
      <c r="A34" s="2"/>
      <c r="B34" s="5"/>
      <c r="C34" s="7"/>
      <c r="D34" s="441"/>
      <c r="E34" s="441"/>
      <c r="F34" s="441"/>
      <c r="G34" s="441"/>
      <c r="H34" s="5"/>
      <c r="J34" s="50"/>
      <c r="K34" s="56"/>
      <c r="L34" s="57"/>
      <c r="M34" s="3"/>
      <c r="N34" s="3"/>
      <c r="O34" s="3"/>
      <c r="P34" s="3"/>
      <c r="T34" s="30"/>
      <c r="U34" s="30"/>
      <c r="V34" s="2"/>
    </row>
    <row r="35" spans="1:22" ht="18" customHeight="1" x14ac:dyDescent="0.35">
      <c r="A35" s="2"/>
      <c r="B35" s="5"/>
      <c r="C35" s="5"/>
      <c r="D35" s="81"/>
      <c r="E35" s="81"/>
      <c r="F35" s="81"/>
      <c r="G35" s="5"/>
      <c r="H35" s="5"/>
      <c r="J35" s="50"/>
      <c r="K35" s="56"/>
      <c r="L35" s="57"/>
      <c r="M35" s="3"/>
      <c r="N35" s="3"/>
      <c r="O35" s="3"/>
      <c r="P35" s="3"/>
      <c r="T35" s="30"/>
      <c r="U35" s="30"/>
      <c r="V35" s="2"/>
    </row>
    <row r="36" spans="1:22" ht="18" customHeight="1" x14ac:dyDescent="0.35">
      <c r="A36" s="2"/>
      <c r="B36" s="5"/>
      <c r="C36" s="5"/>
      <c r="D36" s="5"/>
      <c r="E36" s="5"/>
      <c r="F36" s="5"/>
      <c r="G36" s="5"/>
      <c r="H36" s="5"/>
      <c r="J36" s="50"/>
      <c r="K36" s="56"/>
      <c r="L36" s="57"/>
      <c r="M36" s="57"/>
      <c r="N36" s="58"/>
      <c r="O36" s="58"/>
      <c r="P36" s="58"/>
      <c r="Q36" s="58"/>
      <c r="R36" s="59"/>
      <c r="S36" s="59"/>
      <c r="T36" s="30"/>
      <c r="U36" s="30"/>
      <c r="V36" s="2"/>
    </row>
    <row r="37" spans="1:22" ht="18" customHeight="1" x14ac:dyDescent="0.35">
      <c r="A37" s="15"/>
      <c r="B37" s="16" t="s">
        <v>0</v>
      </c>
      <c r="C37" s="15"/>
      <c r="D37" s="17"/>
      <c r="E37" s="78"/>
      <c r="F37" s="78"/>
      <c r="G37" s="5"/>
      <c r="H37" s="5"/>
      <c r="J37" s="50"/>
      <c r="K37" s="56"/>
      <c r="L37" s="57"/>
      <c r="M37" s="57"/>
      <c r="N37" s="58"/>
      <c r="O37" s="58"/>
      <c r="P37" s="58"/>
      <c r="Q37" s="58"/>
      <c r="R37" s="59"/>
      <c r="S37" s="59"/>
      <c r="T37" s="30"/>
      <c r="U37" s="30"/>
      <c r="V37" s="2"/>
    </row>
    <row r="38" spans="1:22" ht="18" customHeight="1" x14ac:dyDescent="0.35">
      <c r="A38" s="2"/>
      <c r="B38" s="5"/>
      <c r="C38" s="436" t="s">
        <v>17</v>
      </c>
      <c r="D38" s="436"/>
      <c r="E38" s="436"/>
      <c r="F38" s="436"/>
      <c r="G38" s="5"/>
      <c r="H38" s="5"/>
      <c r="J38" s="50"/>
      <c r="K38" s="56"/>
      <c r="L38" s="57"/>
      <c r="M38" s="57"/>
      <c r="N38" s="58"/>
      <c r="O38" s="58"/>
      <c r="P38" s="58"/>
      <c r="Q38" s="58"/>
      <c r="R38" s="59"/>
      <c r="S38" s="59"/>
      <c r="T38" s="30"/>
      <c r="U38" s="30"/>
      <c r="V38" s="2"/>
    </row>
    <row r="39" spans="1:22" ht="18" customHeight="1" x14ac:dyDescent="0.35">
      <c r="A39" s="2"/>
      <c r="B39" s="5"/>
      <c r="C39" s="436"/>
      <c r="D39" s="436"/>
      <c r="E39" s="436"/>
      <c r="F39" s="436"/>
      <c r="G39" s="63"/>
      <c r="H39" s="5"/>
      <c r="J39" s="21"/>
      <c r="K39" s="437"/>
      <c r="L39" s="437"/>
      <c r="M39" s="437"/>
      <c r="N39" s="30"/>
      <c r="O39" s="30"/>
      <c r="P39" s="30"/>
      <c r="Q39" s="21"/>
      <c r="R39" s="21"/>
      <c r="S39" s="21"/>
      <c r="T39" s="30"/>
      <c r="U39" s="30"/>
      <c r="V39" s="2"/>
    </row>
    <row r="40" spans="1:22" ht="18" customHeight="1" x14ac:dyDescent="0.35">
      <c r="A40" s="2"/>
      <c r="B40" s="5"/>
      <c r="C40" s="438" t="s">
        <v>5</v>
      </c>
      <c r="D40" s="438"/>
      <c r="E40" s="438"/>
      <c r="F40" s="438"/>
      <c r="G40" s="63"/>
      <c r="H40" s="5"/>
      <c r="J40" s="21"/>
      <c r="N40" s="27"/>
      <c r="Q40" s="21"/>
      <c r="R40" s="21"/>
      <c r="S40" s="21"/>
      <c r="T40" s="30"/>
      <c r="U40" s="30"/>
      <c r="V40" s="2"/>
    </row>
    <row r="41" spans="1:22" ht="18" customHeight="1" x14ac:dyDescent="0.35">
      <c r="A41" s="2"/>
      <c r="B41" s="5"/>
      <c r="C41" s="438"/>
      <c r="D41" s="438"/>
      <c r="E41" s="438"/>
      <c r="F41" s="438"/>
      <c r="G41" s="63"/>
      <c r="H41" s="5"/>
      <c r="J41" s="21"/>
      <c r="N41" s="27"/>
      <c r="Q41" s="21"/>
      <c r="R41" s="21"/>
      <c r="S41" s="21"/>
      <c r="T41" s="30"/>
      <c r="U41" s="30"/>
      <c r="V41" s="2"/>
    </row>
    <row r="42" spans="1:22" ht="18" customHeight="1" x14ac:dyDescent="0.35">
      <c r="A42" s="2"/>
      <c r="B42" s="5"/>
      <c r="C42" s="438"/>
      <c r="D42" s="438"/>
      <c r="E42" s="438"/>
      <c r="F42" s="438"/>
      <c r="G42" s="63"/>
      <c r="H42" s="5"/>
      <c r="J42" s="21"/>
      <c r="N42" s="27"/>
      <c r="Q42" s="21"/>
      <c r="R42" s="21"/>
      <c r="S42" s="21"/>
      <c r="T42" s="30"/>
      <c r="U42" s="30"/>
      <c r="V42" s="2"/>
    </row>
    <row r="43" spans="1:22" ht="18" customHeight="1" x14ac:dyDescent="0.35">
      <c r="A43" s="2"/>
      <c r="B43" s="5"/>
      <c r="C43" s="5"/>
      <c r="D43" s="442" t="s">
        <v>12</v>
      </c>
      <c r="E43" s="442"/>
      <c r="F43" s="442"/>
      <c r="G43" s="63"/>
      <c r="H43" s="5"/>
      <c r="J43" s="21"/>
      <c r="N43" s="27"/>
      <c r="Q43" s="21"/>
      <c r="R43" s="21"/>
      <c r="S43" s="21"/>
      <c r="T43" s="30"/>
      <c r="U43" s="30"/>
      <c r="V43" s="2"/>
    </row>
    <row r="44" spans="1:22" ht="18" customHeight="1" x14ac:dyDescent="0.35">
      <c r="A44" s="2"/>
      <c r="B44" s="5"/>
      <c r="C44" s="5"/>
      <c r="D44" s="442"/>
      <c r="E44" s="442"/>
      <c r="F44" s="442"/>
      <c r="G44" s="63"/>
      <c r="H44" s="5"/>
      <c r="J44" s="21"/>
      <c r="N44" s="27"/>
      <c r="Q44" s="21"/>
      <c r="R44" s="21"/>
      <c r="S44" s="21"/>
      <c r="T44" s="30"/>
      <c r="U44" s="30"/>
      <c r="V44" s="2"/>
    </row>
    <row r="45" spans="1:22" ht="18" customHeight="1" x14ac:dyDescent="0.35">
      <c r="A45" s="2"/>
      <c r="B45" s="5"/>
      <c r="C45" s="5"/>
      <c r="D45" s="442"/>
      <c r="E45" s="442"/>
      <c r="F45" s="442"/>
      <c r="G45" s="63"/>
      <c r="H45" s="5"/>
      <c r="J45" s="21"/>
      <c r="N45" s="27"/>
      <c r="Q45" s="21"/>
      <c r="R45" s="21"/>
      <c r="S45" s="21"/>
      <c r="T45" s="30"/>
      <c r="U45" s="30"/>
      <c r="V45" s="2"/>
    </row>
    <row r="46" spans="1:22" ht="18" customHeight="1" x14ac:dyDescent="0.35">
      <c r="A46" s="2"/>
      <c r="B46" s="5"/>
      <c r="C46" s="5"/>
      <c r="D46" s="442"/>
      <c r="E46" s="442"/>
      <c r="F46" s="442"/>
      <c r="G46" s="5"/>
      <c r="H46" s="5"/>
      <c r="J46" s="21"/>
      <c r="N46" s="27"/>
      <c r="Q46" s="21"/>
      <c r="R46" s="21"/>
      <c r="S46" s="21"/>
      <c r="T46" s="30"/>
      <c r="U46" s="30"/>
      <c r="V46" s="2"/>
    </row>
    <row r="47" spans="1:22" ht="18" customHeight="1" x14ac:dyDescent="0.35">
      <c r="A47" s="2"/>
      <c r="B47" s="2"/>
      <c r="C47" s="2"/>
      <c r="D47" s="443" t="s">
        <v>13</v>
      </c>
      <c r="E47" s="443"/>
      <c r="F47" s="443"/>
      <c r="G47" s="443"/>
      <c r="H47" s="443"/>
      <c r="I47" s="2"/>
      <c r="J47" s="2"/>
      <c r="K47" s="2"/>
      <c r="L47" s="2"/>
      <c r="M47" s="2"/>
      <c r="N47" s="2"/>
      <c r="O47" s="2"/>
      <c r="P47" s="2"/>
      <c r="Q47" s="2"/>
      <c r="R47" s="2"/>
      <c r="S47" s="2"/>
      <c r="T47" s="2"/>
      <c r="U47" s="2"/>
      <c r="V47" s="2"/>
    </row>
    <row r="48" spans="1:22" ht="18" customHeight="1" x14ac:dyDescent="0.35">
      <c r="J48" s="21"/>
      <c r="N48" s="27"/>
      <c r="Q48" s="21"/>
      <c r="R48" s="21"/>
      <c r="S48" s="21"/>
      <c r="T48" s="30"/>
      <c r="U48" s="30"/>
    </row>
    <row r="49" spans="10:21" ht="18" customHeight="1" x14ac:dyDescent="0.35">
      <c r="J49" s="21"/>
      <c r="N49" s="27"/>
      <c r="Q49" s="21"/>
      <c r="R49" s="21"/>
      <c r="S49" s="21"/>
      <c r="T49" s="30"/>
      <c r="U49" s="30"/>
    </row>
    <row r="50" spans="10:21" ht="18" customHeight="1" x14ac:dyDescent="0.35">
      <c r="J50" s="21"/>
      <c r="N50" s="27"/>
      <c r="Q50" s="21"/>
      <c r="R50" s="21"/>
      <c r="S50" s="21"/>
      <c r="T50" s="30"/>
      <c r="U50" s="30"/>
    </row>
    <row r="51" spans="10:21" ht="18" customHeight="1" x14ac:dyDescent="0.35">
      <c r="J51" s="21"/>
      <c r="N51" s="27"/>
      <c r="Q51" s="21"/>
      <c r="R51" s="21"/>
      <c r="S51" s="21"/>
      <c r="T51" s="30"/>
      <c r="U51" s="30"/>
    </row>
    <row r="52" spans="10:21" ht="18" customHeight="1" x14ac:dyDescent="0.35">
      <c r="J52" s="21"/>
      <c r="N52" s="27"/>
      <c r="Q52" s="21"/>
      <c r="R52" s="21"/>
      <c r="S52" s="21"/>
      <c r="T52" s="30"/>
      <c r="U52" s="30"/>
    </row>
    <row r="53" spans="10:21" ht="18" customHeight="1" x14ac:dyDescent="0.35">
      <c r="J53" s="21"/>
      <c r="N53" s="27"/>
      <c r="Q53" s="21"/>
      <c r="R53" s="21"/>
      <c r="S53" s="21"/>
      <c r="T53" s="30"/>
      <c r="U53" s="30"/>
    </row>
    <row r="54" spans="10:21" ht="18" customHeight="1" x14ac:dyDescent="0.35">
      <c r="J54" s="21"/>
      <c r="N54" s="27"/>
      <c r="Q54" s="21"/>
      <c r="R54" s="21"/>
      <c r="S54" s="21"/>
      <c r="T54" s="30"/>
      <c r="U54" s="30"/>
    </row>
    <row r="55" spans="10:21" ht="18" customHeight="1" x14ac:dyDescent="0.35">
      <c r="N55" s="20"/>
      <c r="T55" s="23"/>
      <c r="U55" s="24"/>
    </row>
    <row r="56" spans="10:21" ht="18" customHeight="1" x14ac:dyDescent="0.35">
      <c r="N56" s="20"/>
      <c r="T56" s="23"/>
      <c r="U56" s="24"/>
    </row>
    <row r="57" spans="10:21" ht="18" customHeight="1" x14ac:dyDescent="0.35">
      <c r="N57" s="20"/>
      <c r="T57" s="23"/>
      <c r="U57" s="24"/>
    </row>
    <row r="58" spans="10:21" ht="18" customHeight="1" x14ac:dyDescent="0.35">
      <c r="N58" s="20"/>
      <c r="T58" s="23"/>
      <c r="U58" s="24"/>
    </row>
    <row r="59" spans="10:21" ht="18" customHeight="1" x14ac:dyDescent="0.35">
      <c r="N59" s="20"/>
      <c r="T59" s="23"/>
      <c r="U59" s="24"/>
    </row>
    <row r="60" spans="10:21" ht="18" customHeight="1" x14ac:dyDescent="0.35">
      <c r="N60" s="20"/>
      <c r="T60" s="23"/>
      <c r="U60" s="24"/>
    </row>
    <row r="61" spans="10:21" ht="18" customHeight="1" x14ac:dyDescent="0.35">
      <c r="N61" s="20"/>
      <c r="T61" s="23"/>
      <c r="U61" s="24"/>
    </row>
    <row r="62" spans="10:21" ht="18" customHeight="1" x14ac:dyDescent="0.35">
      <c r="N62" s="20"/>
      <c r="T62" s="23"/>
      <c r="U62" s="24"/>
    </row>
    <row r="63" spans="10:21" ht="18" customHeight="1" x14ac:dyDescent="0.35">
      <c r="N63" s="20"/>
      <c r="T63" s="23"/>
      <c r="U63" s="24"/>
    </row>
    <row r="64" spans="10:21" ht="18" customHeight="1" x14ac:dyDescent="0.35">
      <c r="N64" s="20"/>
      <c r="T64" s="23"/>
      <c r="U64" s="24"/>
    </row>
    <row r="65" spans="14:21" ht="18" customHeight="1" x14ac:dyDescent="0.35">
      <c r="N65" s="20"/>
      <c r="T65" s="23"/>
      <c r="U65" s="24"/>
    </row>
    <row r="66" spans="14:21" ht="18" customHeight="1" x14ac:dyDescent="0.35">
      <c r="N66" s="20"/>
      <c r="T66" s="23"/>
      <c r="U66" s="24"/>
    </row>
    <row r="67" spans="14:21" ht="18" customHeight="1" x14ac:dyDescent="0.35">
      <c r="N67" s="20"/>
      <c r="T67" s="23"/>
      <c r="U67" s="24"/>
    </row>
    <row r="68" spans="14:21" ht="18" customHeight="1" x14ac:dyDescent="0.35">
      <c r="N68" s="20"/>
      <c r="T68" s="23"/>
      <c r="U68" s="24"/>
    </row>
    <row r="69" spans="14:21" ht="18" customHeight="1" x14ac:dyDescent="0.35">
      <c r="N69" s="20"/>
      <c r="T69" s="23"/>
      <c r="U69" s="24"/>
    </row>
    <row r="70" spans="14:21" ht="18" customHeight="1" x14ac:dyDescent="0.35">
      <c r="N70" s="20"/>
      <c r="T70" s="23"/>
      <c r="U70" s="24"/>
    </row>
    <row r="71" spans="14:21" ht="18" customHeight="1" x14ac:dyDescent="0.35">
      <c r="N71" s="20"/>
      <c r="T71" s="23"/>
      <c r="U71" s="24"/>
    </row>
    <row r="72" spans="14:21" ht="18" customHeight="1" x14ac:dyDescent="0.35">
      <c r="N72" s="20"/>
      <c r="T72" s="23"/>
      <c r="U72" s="24"/>
    </row>
    <row r="73" spans="14:21" ht="18" customHeight="1" x14ac:dyDescent="0.35">
      <c r="N73" s="20"/>
      <c r="T73" s="23"/>
      <c r="U73" s="24"/>
    </row>
    <row r="74" spans="14:21" ht="18" customHeight="1" x14ac:dyDescent="0.35">
      <c r="N74" s="20"/>
      <c r="T74" s="23"/>
      <c r="U74" s="24"/>
    </row>
    <row r="75" spans="14:21" ht="18" customHeight="1" x14ac:dyDescent="0.35">
      <c r="N75" s="20"/>
      <c r="T75" s="23"/>
      <c r="U75" s="24"/>
    </row>
    <row r="76" spans="14:21" ht="18" customHeight="1" x14ac:dyDescent="0.35">
      <c r="N76" s="20"/>
      <c r="T76" s="23"/>
      <c r="U76" s="24"/>
    </row>
    <row r="77" spans="14:21" ht="18" customHeight="1" x14ac:dyDescent="0.35">
      <c r="N77" s="20"/>
      <c r="T77" s="23"/>
      <c r="U77" s="24"/>
    </row>
    <row r="78" spans="14:21" ht="18" customHeight="1" x14ac:dyDescent="0.35">
      <c r="N78" s="20"/>
      <c r="T78" s="23"/>
      <c r="U78" s="24"/>
    </row>
    <row r="79" spans="14:21" ht="18" customHeight="1" x14ac:dyDescent="0.35">
      <c r="N79" s="20"/>
      <c r="T79" s="23"/>
      <c r="U79" s="24"/>
    </row>
    <row r="80" spans="14:21" ht="18" customHeight="1" x14ac:dyDescent="0.35">
      <c r="N80" s="20"/>
      <c r="T80" s="23"/>
      <c r="U80" s="24"/>
    </row>
    <row r="81" spans="14:21" ht="18" customHeight="1" x14ac:dyDescent="0.35">
      <c r="N81" s="20"/>
      <c r="T81" s="23"/>
      <c r="U81" s="24"/>
    </row>
    <row r="82" spans="14:21" ht="18" customHeight="1" x14ac:dyDescent="0.35">
      <c r="N82" s="20"/>
      <c r="T82" s="23"/>
      <c r="U82" s="24"/>
    </row>
    <row r="83" spans="14:21" ht="18" customHeight="1" x14ac:dyDescent="0.35">
      <c r="N83" s="20"/>
      <c r="T83" s="23"/>
      <c r="U83" s="24"/>
    </row>
    <row r="84" spans="14:21" ht="18" customHeight="1" x14ac:dyDescent="0.35">
      <c r="N84" s="20"/>
      <c r="T84" s="23"/>
      <c r="U84" s="24"/>
    </row>
    <row r="85" spans="14:21" ht="18" customHeight="1" x14ac:dyDescent="0.35">
      <c r="N85" s="20"/>
      <c r="T85" s="23"/>
      <c r="U85" s="24"/>
    </row>
    <row r="86" spans="14:21" ht="18" customHeight="1" x14ac:dyDescent="0.35">
      <c r="N86" s="20"/>
      <c r="T86" s="23"/>
      <c r="U86" s="24"/>
    </row>
    <row r="87" spans="14:21" ht="18" customHeight="1" x14ac:dyDescent="0.35">
      <c r="N87" s="20"/>
      <c r="T87" s="23"/>
      <c r="U87" s="24"/>
    </row>
    <row r="88" spans="14:21" ht="18" customHeight="1" x14ac:dyDescent="0.35">
      <c r="N88" s="20"/>
      <c r="T88" s="23"/>
      <c r="U88" s="24"/>
    </row>
    <row r="89" spans="14:21" ht="18" customHeight="1" x14ac:dyDescent="0.35">
      <c r="N89" s="20"/>
      <c r="T89" s="23"/>
      <c r="U89" s="24"/>
    </row>
    <row r="90" spans="14:21" ht="18" customHeight="1" x14ac:dyDescent="0.35">
      <c r="N90" s="20"/>
      <c r="T90" s="23"/>
      <c r="U90" s="24"/>
    </row>
    <row r="91" spans="14:21" ht="18" customHeight="1" x14ac:dyDescent="0.35">
      <c r="N91" s="20"/>
      <c r="T91" s="23"/>
      <c r="U91" s="24"/>
    </row>
    <row r="92" spans="14:21" ht="18" customHeight="1" x14ac:dyDescent="0.35">
      <c r="N92" s="20"/>
      <c r="T92" s="23"/>
      <c r="U92" s="24"/>
    </row>
    <row r="93" spans="14:21" ht="18" customHeight="1" x14ac:dyDescent="0.35">
      <c r="N93" s="20"/>
      <c r="T93" s="23"/>
      <c r="U93" s="24"/>
    </row>
    <row r="94" spans="14:21" ht="18" customHeight="1" x14ac:dyDescent="0.35">
      <c r="N94" s="20"/>
      <c r="T94" s="23"/>
      <c r="U94" s="24"/>
    </row>
    <row r="95" spans="14:21" ht="18" customHeight="1" x14ac:dyDescent="0.35">
      <c r="N95" s="20"/>
      <c r="T95" s="23"/>
      <c r="U95" s="24"/>
    </row>
    <row r="96" spans="14:21" ht="18" customHeight="1" x14ac:dyDescent="0.35">
      <c r="N96" s="20"/>
      <c r="T96" s="23"/>
      <c r="U96" s="24"/>
    </row>
    <row r="97" spans="10:21" ht="18" customHeight="1" x14ac:dyDescent="0.35">
      <c r="N97" s="20"/>
      <c r="T97" s="23"/>
      <c r="U97" s="24"/>
    </row>
    <row r="98" spans="10:21" ht="18" customHeight="1" x14ac:dyDescent="0.35">
      <c r="N98" s="20"/>
      <c r="T98" s="23"/>
      <c r="U98" s="24"/>
    </row>
    <row r="99" spans="10:21" ht="18" customHeight="1" x14ac:dyDescent="0.35">
      <c r="J99" s="13"/>
      <c r="K99" s="22"/>
      <c r="L99" s="22"/>
      <c r="M99" s="22"/>
      <c r="N99" s="22"/>
      <c r="O99" s="22"/>
      <c r="P99" s="22"/>
      <c r="Q99" s="13"/>
      <c r="R99" s="13"/>
      <c r="S99" s="13"/>
      <c r="T99" s="13"/>
      <c r="U99" s="13"/>
    </row>
    <row r="100" spans="10:21" ht="18" customHeight="1" x14ac:dyDescent="0.35">
      <c r="J100" s="13"/>
      <c r="K100" s="22"/>
      <c r="L100" s="22"/>
      <c r="M100" s="22"/>
      <c r="N100" s="22"/>
      <c r="O100" s="22"/>
      <c r="P100" s="22"/>
      <c r="Q100" s="13"/>
      <c r="R100" s="13"/>
      <c r="S100" s="13"/>
      <c r="T100" s="13"/>
      <c r="U100" s="13"/>
    </row>
    <row r="101" spans="10:21" ht="18" customHeight="1" x14ac:dyDescent="0.35">
      <c r="J101" s="13"/>
      <c r="K101" s="22"/>
      <c r="L101" s="22"/>
      <c r="M101" s="22"/>
      <c r="N101" s="22"/>
      <c r="O101" s="22"/>
      <c r="P101" s="22"/>
      <c r="Q101" s="13"/>
      <c r="R101" s="13"/>
      <c r="S101" s="13"/>
      <c r="T101" s="13"/>
      <c r="U101" s="13"/>
    </row>
    <row r="102" spans="10:21" ht="18" customHeight="1" x14ac:dyDescent="0.35">
      <c r="T102" s="25"/>
      <c r="U102" s="25"/>
    </row>
  </sheetData>
  <mergeCells count="22">
    <mergeCell ref="D43:F46"/>
    <mergeCell ref="D47:H47"/>
    <mergeCell ref="K30:L30"/>
    <mergeCell ref="D31:G34"/>
    <mergeCell ref="N31:R31"/>
    <mergeCell ref="C38:F39"/>
    <mergeCell ref="K39:M39"/>
    <mergeCell ref="C40:F42"/>
    <mergeCell ref="D28:G29"/>
    <mergeCell ref="D2:G5"/>
    <mergeCell ref="J2:Q5"/>
    <mergeCell ref="C8:G12"/>
    <mergeCell ref="J10:L10"/>
    <mergeCell ref="N10:S10"/>
    <mergeCell ref="J12:K12"/>
    <mergeCell ref="N12:O12"/>
    <mergeCell ref="Q12:R12"/>
    <mergeCell ref="D13:G15"/>
    <mergeCell ref="J14:J15"/>
    <mergeCell ref="D17:F19"/>
    <mergeCell ref="D20:G23"/>
    <mergeCell ref="D24:G26"/>
  </mergeCells>
  <hyperlinks>
    <hyperlink ref="D43" r:id="rId1" xr:uid="{99C97D30-377E-4F03-8FA1-86072CF41499}"/>
  </hyperlinks>
  <pageMargins left="0.75" right="0.75" top="1" bottom="1" header="0.5" footer="0.5"/>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X102"/>
  <sheetViews>
    <sheetView showGridLines="0" zoomScaleNormal="100" workbookViewId="0">
      <selection activeCell="N14" sqref="N14"/>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4.08203125" style="37" customWidth="1"/>
    <col min="10" max="10" width="8.25" style="3" customWidth="1"/>
    <col min="11" max="11" width="8.75" style="21" customWidth="1"/>
    <col min="12" max="12" width="9.25" style="21" customWidth="1"/>
    <col min="13" max="13" width="5.33203125" style="21" customWidth="1"/>
    <col min="14" max="14" width="8.33203125" style="21" customWidth="1"/>
    <col min="15" max="15" width="11.75" style="21" customWidth="1"/>
    <col min="16" max="16" width="2.08203125" style="21" customWidth="1"/>
    <col min="17" max="17" width="8.75" style="3" customWidth="1"/>
    <col min="18" max="18" width="9.75" style="3" customWidth="1"/>
    <col min="19" max="19" width="2.5" style="3" customWidth="1"/>
    <col min="20" max="21" width="9.83203125" style="3" customWidth="1"/>
    <col min="22" max="22" width="3" style="3" customWidth="1"/>
    <col min="23" max="23" width="6.58203125" style="3" customWidth="1"/>
    <col min="24" max="24" width="3.58203125" style="3" customWidth="1"/>
    <col min="25" max="39" width="7.83203125" style="3" customWidth="1"/>
    <col min="40" max="16384" width="12" style="3"/>
  </cols>
  <sheetData>
    <row r="1" spans="1:24" ht="18" customHeight="1" x14ac:dyDescent="0.35">
      <c r="A1" s="1"/>
      <c r="B1" s="1"/>
      <c r="C1" s="1"/>
      <c r="D1" s="2"/>
      <c r="E1" s="2"/>
      <c r="F1" s="2"/>
      <c r="G1" s="2"/>
      <c r="H1" s="2"/>
      <c r="I1" s="2"/>
      <c r="J1" s="2"/>
      <c r="K1" s="18"/>
      <c r="L1" s="18"/>
      <c r="M1" s="18"/>
      <c r="N1" s="18"/>
      <c r="O1" s="18"/>
      <c r="P1" s="18"/>
      <c r="Q1" s="2"/>
      <c r="R1" s="2"/>
      <c r="S1" s="2"/>
      <c r="T1" s="2"/>
      <c r="U1" s="2"/>
      <c r="V1" s="2"/>
      <c r="W1" s="2"/>
      <c r="X1" s="2"/>
    </row>
    <row r="2" spans="1:24" ht="18" customHeight="1" x14ac:dyDescent="0.35">
      <c r="A2" s="4"/>
      <c r="B2" s="4"/>
      <c r="C2" s="4"/>
      <c r="D2" s="428" t="s">
        <v>20</v>
      </c>
      <c r="E2" s="428"/>
      <c r="F2" s="428"/>
      <c r="G2" s="428"/>
      <c r="H2" s="42"/>
      <c r="I2" s="42"/>
      <c r="J2" s="429" t="s">
        <v>4</v>
      </c>
      <c r="K2" s="429"/>
      <c r="L2" s="429"/>
      <c r="M2" s="429"/>
      <c r="N2" s="429"/>
      <c r="O2" s="429"/>
      <c r="P2" s="429"/>
      <c r="Q2" s="429"/>
      <c r="R2" s="40"/>
      <c r="S2" s="40"/>
      <c r="T2" s="40"/>
      <c r="U2" s="40"/>
      <c r="V2" s="40"/>
      <c r="W2" s="40"/>
      <c r="X2" s="2"/>
    </row>
    <row r="3" spans="1:24" ht="18" customHeight="1" x14ac:dyDescent="0.35">
      <c r="A3" s="4"/>
      <c r="B3" s="4"/>
      <c r="C3" s="4"/>
      <c r="D3" s="428"/>
      <c r="E3" s="428"/>
      <c r="F3" s="428"/>
      <c r="G3" s="428"/>
      <c r="H3" s="42"/>
      <c r="I3" s="40"/>
      <c r="J3" s="429"/>
      <c r="K3" s="429"/>
      <c r="L3" s="429"/>
      <c r="M3" s="429"/>
      <c r="N3" s="429"/>
      <c r="O3" s="429"/>
      <c r="P3" s="429"/>
      <c r="Q3" s="429"/>
      <c r="R3" s="40"/>
      <c r="S3" s="40"/>
      <c r="T3" s="40"/>
      <c r="U3" s="40"/>
      <c r="V3" s="40"/>
      <c r="W3" s="40"/>
      <c r="X3" s="2"/>
    </row>
    <row r="4" spans="1:24" ht="18" customHeight="1" x14ac:dyDescent="0.35">
      <c r="A4" s="4"/>
      <c r="B4" s="4"/>
      <c r="C4" s="4"/>
      <c r="D4" s="428"/>
      <c r="E4" s="428"/>
      <c r="F4" s="428"/>
      <c r="G4" s="428"/>
      <c r="H4" s="42"/>
      <c r="I4" s="40"/>
      <c r="J4" s="429"/>
      <c r="K4" s="429"/>
      <c r="L4" s="429"/>
      <c r="M4" s="429"/>
      <c r="N4" s="429"/>
      <c r="O4" s="429"/>
      <c r="P4" s="429"/>
      <c r="Q4" s="429"/>
      <c r="R4" s="40"/>
      <c r="S4" s="40"/>
      <c r="T4" s="40"/>
      <c r="U4" s="40"/>
      <c r="V4" s="40"/>
      <c r="W4" s="40"/>
      <c r="X4" s="2"/>
    </row>
    <row r="5" spans="1:24" ht="18" customHeight="1" x14ac:dyDescent="0.35">
      <c r="A5" s="4"/>
      <c r="B5" s="4"/>
      <c r="C5" s="4"/>
      <c r="D5" s="428"/>
      <c r="E5" s="428"/>
      <c r="F5" s="428"/>
      <c r="G5" s="428"/>
      <c r="H5" s="42"/>
      <c r="I5" s="40"/>
      <c r="J5" s="429"/>
      <c r="K5" s="429"/>
      <c r="L5" s="429"/>
      <c r="M5" s="429"/>
      <c r="N5" s="429"/>
      <c r="O5" s="429"/>
      <c r="P5" s="429"/>
      <c r="Q5" s="429"/>
      <c r="R5" s="40"/>
      <c r="S5" s="40"/>
      <c r="T5" s="40"/>
      <c r="U5" s="40"/>
      <c r="V5" s="40"/>
      <c r="W5" s="40"/>
      <c r="X5" s="2"/>
    </row>
    <row r="6" spans="1:24" ht="18" customHeight="1" x14ac:dyDescent="0.35">
      <c r="A6" s="6"/>
      <c r="B6" s="6"/>
      <c r="C6" s="6"/>
      <c r="D6" s="6"/>
      <c r="E6" s="6"/>
      <c r="F6" s="6"/>
      <c r="G6" s="6"/>
      <c r="H6" s="6"/>
      <c r="I6" s="6"/>
      <c r="J6" s="6"/>
      <c r="K6" s="19"/>
      <c r="L6" s="19"/>
      <c r="M6" s="19"/>
      <c r="N6" s="19"/>
      <c r="O6" s="19"/>
      <c r="P6" s="19"/>
      <c r="Q6" s="6"/>
      <c r="R6" s="6"/>
      <c r="S6" s="6"/>
      <c r="T6" s="6"/>
      <c r="U6" s="6"/>
      <c r="V6" s="6"/>
      <c r="W6" s="6"/>
      <c r="X6" s="2"/>
    </row>
    <row r="7" spans="1:24" ht="18" customHeight="1" x14ac:dyDescent="0.35">
      <c r="A7" s="2"/>
      <c r="B7" s="5"/>
      <c r="C7" s="5"/>
      <c r="D7" s="5"/>
      <c r="E7" s="5"/>
      <c r="F7" s="5"/>
      <c r="G7" s="5"/>
      <c r="H7" s="5"/>
      <c r="J7" s="27"/>
      <c r="K7" s="27"/>
      <c r="L7" s="27"/>
      <c r="M7" s="27"/>
      <c r="N7" s="27"/>
      <c r="O7" s="27"/>
      <c r="P7" s="27"/>
      <c r="Q7" s="27"/>
      <c r="R7" s="27"/>
      <c r="S7" s="27"/>
      <c r="T7" s="27"/>
      <c r="U7" s="27"/>
      <c r="V7" s="27"/>
      <c r="W7" s="27"/>
      <c r="X7" s="2"/>
    </row>
    <row r="8" spans="1:24" ht="18" customHeight="1" x14ac:dyDescent="0.35">
      <c r="A8" s="2"/>
      <c r="B8" s="5"/>
      <c r="C8" s="500" t="s">
        <v>18</v>
      </c>
      <c r="D8" s="500"/>
      <c r="E8" s="500"/>
      <c r="F8" s="500"/>
      <c r="G8" s="500"/>
      <c r="H8" s="5"/>
      <c r="J8" s="27"/>
      <c r="K8" s="27"/>
      <c r="L8" s="27"/>
      <c r="M8" s="27"/>
      <c r="N8" s="27"/>
      <c r="O8" s="27"/>
      <c r="P8" s="27"/>
      <c r="Q8" s="27"/>
      <c r="R8" s="27"/>
      <c r="S8" s="27"/>
      <c r="T8" s="27"/>
      <c r="U8" s="27"/>
      <c r="V8" s="27"/>
      <c r="W8" s="27"/>
      <c r="X8" s="2"/>
    </row>
    <row r="9" spans="1:24" ht="18" customHeight="1" x14ac:dyDescent="0.35">
      <c r="A9" s="2"/>
      <c r="B9" s="5"/>
      <c r="C9" s="500"/>
      <c r="D9" s="500"/>
      <c r="E9" s="500"/>
      <c r="F9" s="500"/>
      <c r="G9" s="500"/>
      <c r="H9" s="5"/>
      <c r="J9" s="27"/>
      <c r="K9" s="27"/>
      <c r="L9" s="27"/>
      <c r="M9" s="27"/>
      <c r="N9" s="27"/>
      <c r="O9" s="27"/>
      <c r="P9" s="27"/>
      <c r="Q9" s="27"/>
      <c r="R9" s="27"/>
      <c r="S9" s="27"/>
      <c r="T9" s="27"/>
      <c r="U9" s="27"/>
      <c r="V9" s="27"/>
      <c r="W9" s="27"/>
      <c r="X9" s="2"/>
    </row>
    <row r="10" spans="1:24" ht="18" customHeight="1" x14ac:dyDescent="0.35">
      <c r="A10" s="2"/>
      <c r="B10" s="5"/>
      <c r="C10" s="500"/>
      <c r="D10" s="500"/>
      <c r="E10" s="500"/>
      <c r="F10" s="500"/>
      <c r="G10" s="500"/>
      <c r="H10" s="5"/>
      <c r="J10" s="430" t="s">
        <v>9</v>
      </c>
      <c r="K10" s="430"/>
      <c r="L10" s="430"/>
      <c r="M10" s="27"/>
      <c r="N10" s="430" t="s">
        <v>11</v>
      </c>
      <c r="O10" s="430"/>
      <c r="P10" s="430"/>
      <c r="Q10" s="430"/>
      <c r="R10" s="430"/>
      <c r="S10" s="430"/>
      <c r="T10" s="430"/>
      <c r="U10" s="430"/>
      <c r="V10" s="27"/>
      <c r="W10" s="27"/>
      <c r="X10" s="2"/>
    </row>
    <row r="11" spans="1:24" ht="18" customHeight="1" thickBot="1" x14ac:dyDescent="0.4">
      <c r="A11" s="2"/>
      <c r="B11" s="5"/>
      <c r="C11" s="500"/>
      <c r="D11" s="500"/>
      <c r="E11" s="500"/>
      <c r="F11" s="500"/>
      <c r="G11" s="500"/>
      <c r="H11" s="5"/>
      <c r="J11" s="44"/>
      <c r="K11" s="34"/>
      <c r="L11" s="34"/>
      <c r="M11" s="27"/>
      <c r="U11" s="43"/>
      <c r="V11" s="27"/>
      <c r="W11" s="27"/>
      <c r="X11" s="2"/>
    </row>
    <row r="12" spans="1:24" ht="18" customHeight="1" x14ac:dyDescent="0.35">
      <c r="A12" s="2"/>
      <c r="B12" s="5"/>
      <c r="C12" s="500"/>
      <c r="D12" s="500"/>
      <c r="E12" s="500"/>
      <c r="F12" s="500"/>
      <c r="G12" s="500"/>
      <c r="H12" s="5"/>
      <c r="J12" s="501" t="s">
        <v>7</v>
      </c>
      <c r="K12" s="502"/>
      <c r="L12" s="49">
        <v>1.45</v>
      </c>
      <c r="M12" s="27"/>
      <c r="N12" s="503" t="s">
        <v>1</v>
      </c>
      <c r="O12" s="504"/>
      <c r="P12" s="65"/>
      <c r="Q12" s="503" t="s">
        <v>2</v>
      </c>
      <c r="R12" s="504"/>
      <c r="S12" s="66"/>
      <c r="T12" s="503" t="s">
        <v>3</v>
      </c>
      <c r="U12" s="504"/>
      <c r="V12" s="27"/>
      <c r="W12" s="27"/>
      <c r="X12" s="2"/>
    </row>
    <row r="13" spans="1:24" ht="18" customHeight="1" x14ac:dyDescent="0.35">
      <c r="A13" s="2"/>
      <c r="B13" s="5"/>
      <c r="C13" s="7">
        <v>1</v>
      </c>
      <c r="D13" s="441" t="s">
        <v>19</v>
      </c>
      <c r="E13" s="441"/>
      <c r="F13" s="441"/>
      <c r="G13" s="441"/>
      <c r="H13" s="5"/>
      <c r="J13" s="46" t="s">
        <v>8</v>
      </c>
      <c r="K13" s="45"/>
      <c r="L13" s="47">
        <v>10</v>
      </c>
      <c r="M13" s="27"/>
      <c r="N13" s="62" t="s">
        <v>14</v>
      </c>
      <c r="O13" s="70" t="s">
        <v>15</v>
      </c>
      <c r="P13" s="67"/>
      <c r="Q13" s="62" t="s">
        <v>16</v>
      </c>
      <c r="R13" s="70" t="s">
        <v>15</v>
      </c>
      <c r="S13" s="67"/>
      <c r="T13" s="62" t="s">
        <v>10</v>
      </c>
      <c r="U13" s="70" t="s">
        <v>6</v>
      </c>
      <c r="V13" s="27"/>
      <c r="W13" s="27"/>
      <c r="X13" s="2"/>
    </row>
    <row r="14" spans="1:24" ht="18" customHeight="1" x14ac:dyDescent="0.35">
      <c r="A14" s="2"/>
      <c r="B14" s="5"/>
      <c r="C14" s="5"/>
      <c r="D14" s="441"/>
      <c r="E14" s="441"/>
      <c r="F14" s="441"/>
      <c r="G14" s="441"/>
      <c r="H14" s="5"/>
      <c r="J14" s="505" t="s">
        <v>21</v>
      </c>
      <c r="K14" s="74" t="s">
        <v>1</v>
      </c>
      <c r="L14" s="48">
        <v>0.1</v>
      </c>
      <c r="M14" s="27"/>
      <c r="N14" s="60">
        <v>1</v>
      </c>
      <c r="O14" s="71">
        <f t="shared" ref="O14:O23" si="0">N14*L$14</f>
        <v>0.1</v>
      </c>
      <c r="P14" s="68"/>
      <c r="Q14" s="60">
        <f t="shared" ref="Q14:Q23" si="1">$L$13-N14</f>
        <v>9</v>
      </c>
      <c r="R14" s="71">
        <f t="shared" ref="R14:R23" si="2">L$15*Q14</f>
        <v>2.25</v>
      </c>
      <c r="S14" s="68"/>
      <c r="T14" s="60">
        <f>N14+Q14</f>
        <v>10</v>
      </c>
      <c r="U14" s="71">
        <f>O14+R14</f>
        <v>2.35</v>
      </c>
      <c r="V14" s="27"/>
      <c r="W14" s="27"/>
      <c r="X14" s="2"/>
    </row>
    <row r="15" spans="1:24" ht="18" customHeight="1" thickBot="1" x14ac:dyDescent="0.4">
      <c r="A15" s="2"/>
      <c r="B15" s="7"/>
      <c r="C15" s="7"/>
      <c r="D15" s="441"/>
      <c r="E15" s="441"/>
      <c r="F15" s="441"/>
      <c r="G15" s="441"/>
      <c r="H15" s="5"/>
      <c r="I15" s="38"/>
      <c r="J15" s="506"/>
      <c r="K15" s="75" t="s">
        <v>2</v>
      </c>
      <c r="L15" s="33">
        <v>0.25</v>
      </c>
      <c r="M15" s="31"/>
      <c r="N15" s="60">
        <f>N14+1</f>
        <v>2</v>
      </c>
      <c r="O15" s="71">
        <f t="shared" si="0"/>
        <v>0.2</v>
      </c>
      <c r="P15" s="68"/>
      <c r="Q15" s="60">
        <f t="shared" si="1"/>
        <v>8</v>
      </c>
      <c r="R15" s="71">
        <f t="shared" si="2"/>
        <v>2</v>
      </c>
      <c r="S15" s="68"/>
      <c r="T15" s="60">
        <f t="shared" ref="T15:U23" si="3">N15+Q15</f>
        <v>10</v>
      </c>
      <c r="U15" s="71">
        <f t="shared" si="3"/>
        <v>2.2000000000000002</v>
      </c>
      <c r="V15" s="14"/>
      <c r="W15" s="43"/>
      <c r="X15" s="2"/>
    </row>
    <row r="16" spans="1:24" ht="18" customHeight="1" x14ac:dyDescent="0.35">
      <c r="A16" s="2"/>
      <c r="B16" s="9"/>
      <c r="C16" s="9"/>
      <c r="D16" s="9"/>
      <c r="E16" s="9"/>
      <c r="F16" s="9"/>
      <c r="G16" s="9"/>
      <c r="H16" s="8"/>
      <c r="I16" s="38"/>
      <c r="K16" s="3"/>
      <c r="L16" s="3"/>
      <c r="M16" s="28"/>
      <c r="N16" s="60">
        <f t="shared" ref="N16:N23" si="4">N15+1</f>
        <v>3</v>
      </c>
      <c r="O16" s="71">
        <f t="shared" si="0"/>
        <v>0.30000000000000004</v>
      </c>
      <c r="P16" s="68"/>
      <c r="Q16" s="60">
        <f t="shared" si="1"/>
        <v>7</v>
      </c>
      <c r="R16" s="71">
        <f t="shared" si="2"/>
        <v>1.75</v>
      </c>
      <c r="S16" s="68"/>
      <c r="T16" s="60">
        <f t="shared" si="3"/>
        <v>10</v>
      </c>
      <c r="U16" s="71">
        <f t="shared" si="3"/>
        <v>2.0499999999999998</v>
      </c>
      <c r="V16" s="14"/>
      <c r="W16" s="43"/>
      <c r="X16" s="2"/>
    </row>
    <row r="17" spans="1:24" ht="18" customHeight="1" x14ac:dyDescent="0.35">
      <c r="A17" s="2"/>
      <c r="B17" s="7"/>
      <c r="C17" s="7">
        <v>2</v>
      </c>
      <c r="D17" s="441" t="s">
        <v>22</v>
      </c>
      <c r="E17" s="441"/>
      <c r="F17" s="441"/>
      <c r="G17" s="80"/>
      <c r="H17" s="8"/>
      <c r="I17" s="38"/>
      <c r="K17" s="3"/>
      <c r="L17" s="3"/>
      <c r="M17" s="29"/>
      <c r="N17" s="60">
        <f t="shared" si="4"/>
        <v>4</v>
      </c>
      <c r="O17" s="71">
        <f t="shared" si="0"/>
        <v>0.4</v>
      </c>
      <c r="P17" s="68"/>
      <c r="Q17" s="60">
        <f t="shared" si="1"/>
        <v>6</v>
      </c>
      <c r="R17" s="71">
        <f t="shared" si="2"/>
        <v>1.5</v>
      </c>
      <c r="S17" s="68"/>
      <c r="T17" s="60">
        <f t="shared" si="3"/>
        <v>10</v>
      </c>
      <c r="U17" s="71">
        <f t="shared" si="3"/>
        <v>1.9</v>
      </c>
      <c r="V17" s="14"/>
      <c r="W17" s="30"/>
      <c r="X17" s="2"/>
    </row>
    <row r="18" spans="1:24" ht="18" customHeight="1" x14ac:dyDescent="0.35">
      <c r="A18" s="2"/>
      <c r="B18" s="9"/>
      <c r="C18" s="7"/>
      <c r="D18" s="441"/>
      <c r="E18" s="441"/>
      <c r="F18" s="441"/>
      <c r="G18" s="80"/>
      <c r="H18" s="8"/>
      <c r="I18" s="38"/>
      <c r="K18" s="3"/>
      <c r="L18" s="3"/>
      <c r="N18" s="60">
        <f t="shared" si="4"/>
        <v>5</v>
      </c>
      <c r="O18" s="71">
        <f t="shared" si="0"/>
        <v>0.5</v>
      </c>
      <c r="P18" s="68"/>
      <c r="Q18" s="60">
        <f t="shared" si="1"/>
        <v>5</v>
      </c>
      <c r="R18" s="71">
        <f t="shared" si="2"/>
        <v>1.25</v>
      </c>
      <c r="S18" s="68"/>
      <c r="T18" s="60">
        <f t="shared" si="3"/>
        <v>10</v>
      </c>
      <c r="U18" s="71">
        <f t="shared" si="3"/>
        <v>1.75</v>
      </c>
      <c r="V18" s="14"/>
      <c r="W18" s="30"/>
      <c r="X18" s="2"/>
    </row>
    <row r="19" spans="1:24" ht="18" customHeight="1" x14ac:dyDescent="0.35">
      <c r="A19" s="2"/>
      <c r="B19" s="9"/>
      <c r="C19" s="7"/>
      <c r="D19" s="441"/>
      <c r="E19" s="441"/>
      <c r="F19" s="441"/>
      <c r="G19" s="80"/>
      <c r="H19" s="8"/>
      <c r="I19" s="38"/>
      <c r="K19" s="3"/>
      <c r="L19" s="3"/>
      <c r="N19" s="60">
        <f t="shared" si="4"/>
        <v>6</v>
      </c>
      <c r="O19" s="71">
        <f t="shared" si="0"/>
        <v>0.60000000000000009</v>
      </c>
      <c r="P19" s="68"/>
      <c r="Q19" s="60">
        <f t="shared" si="1"/>
        <v>4</v>
      </c>
      <c r="R19" s="71">
        <f t="shared" si="2"/>
        <v>1</v>
      </c>
      <c r="S19" s="68"/>
      <c r="T19" s="60">
        <f t="shared" si="3"/>
        <v>10</v>
      </c>
      <c r="U19" s="71">
        <f t="shared" si="3"/>
        <v>1.6</v>
      </c>
      <c r="V19" s="14"/>
      <c r="W19" s="30"/>
      <c r="X19" s="2"/>
    </row>
    <row r="20" spans="1:24" ht="18" customHeight="1" x14ac:dyDescent="0.35">
      <c r="A20" s="2"/>
      <c r="B20" s="9"/>
      <c r="C20" s="7">
        <v>3</v>
      </c>
      <c r="D20" s="441" t="s">
        <v>25</v>
      </c>
      <c r="E20" s="441"/>
      <c r="F20" s="441"/>
      <c r="G20" s="441"/>
      <c r="H20" s="10"/>
      <c r="I20" s="39"/>
      <c r="K20" s="3"/>
      <c r="L20" s="3"/>
      <c r="N20" s="64">
        <f t="shared" si="4"/>
        <v>7</v>
      </c>
      <c r="O20" s="72">
        <f t="shared" si="0"/>
        <v>0.70000000000000007</v>
      </c>
      <c r="P20" s="69"/>
      <c r="Q20" s="64">
        <f t="shared" si="1"/>
        <v>3</v>
      </c>
      <c r="R20" s="72">
        <f t="shared" si="2"/>
        <v>0.75</v>
      </c>
      <c r="S20" s="69"/>
      <c r="T20" s="64">
        <f t="shared" si="3"/>
        <v>10</v>
      </c>
      <c r="U20" s="72">
        <f t="shared" si="3"/>
        <v>1.4500000000000002</v>
      </c>
      <c r="V20" s="14"/>
      <c r="W20" s="30"/>
      <c r="X20" s="2"/>
    </row>
    <row r="21" spans="1:24" ht="18" customHeight="1" x14ac:dyDescent="0.35">
      <c r="A21" s="2"/>
      <c r="B21" s="9"/>
      <c r="C21" s="7"/>
      <c r="D21" s="441"/>
      <c r="E21" s="441"/>
      <c r="F21" s="441"/>
      <c r="G21" s="441"/>
      <c r="H21" s="10"/>
      <c r="I21" s="39"/>
      <c r="K21" s="3"/>
      <c r="L21" s="3"/>
      <c r="N21" s="60">
        <f t="shared" si="4"/>
        <v>8</v>
      </c>
      <c r="O21" s="71">
        <f t="shared" si="0"/>
        <v>0.8</v>
      </c>
      <c r="P21" s="68"/>
      <c r="Q21" s="60">
        <f t="shared" si="1"/>
        <v>2</v>
      </c>
      <c r="R21" s="71">
        <f t="shared" si="2"/>
        <v>0.5</v>
      </c>
      <c r="S21" s="68"/>
      <c r="T21" s="60">
        <f t="shared" si="3"/>
        <v>10</v>
      </c>
      <c r="U21" s="71">
        <f t="shared" si="3"/>
        <v>1.3</v>
      </c>
      <c r="V21" s="14"/>
      <c r="W21" s="30"/>
      <c r="X21" s="2"/>
    </row>
    <row r="22" spans="1:24" ht="18" customHeight="1" x14ac:dyDescent="0.35">
      <c r="A22" s="2"/>
      <c r="B22" s="9"/>
      <c r="C22" s="7"/>
      <c r="D22" s="441"/>
      <c r="E22" s="441"/>
      <c r="F22" s="441"/>
      <c r="G22" s="441"/>
      <c r="H22" s="8"/>
      <c r="I22" s="38"/>
      <c r="J22" s="34"/>
      <c r="K22" s="35"/>
      <c r="L22" s="36"/>
      <c r="N22" s="60">
        <f t="shared" si="4"/>
        <v>9</v>
      </c>
      <c r="O22" s="71">
        <f t="shared" si="0"/>
        <v>0.9</v>
      </c>
      <c r="P22" s="68"/>
      <c r="Q22" s="60">
        <f t="shared" si="1"/>
        <v>1</v>
      </c>
      <c r="R22" s="71">
        <f t="shared" si="2"/>
        <v>0.25</v>
      </c>
      <c r="S22" s="68"/>
      <c r="T22" s="60">
        <f t="shared" si="3"/>
        <v>10</v>
      </c>
      <c r="U22" s="71">
        <f t="shared" si="3"/>
        <v>1.1499999999999999</v>
      </c>
      <c r="V22" s="14"/>
      <c r="W22" s="30"/>
      <c r="X22" s="2"/>
    </row>
    <row r="23" spans="1:24" ht="18" customHeight="1" thickBot="1" x14ac:dyDescent="0.4">
      <c r="A23" s="2"/>
      <c r="B23" s="11"/>
      <c r="C23" s="7"/>
      <c r="D23" s="441"/>
      <c r="E23" s="441"/>
      <c r="F23" s="441"/>
      <c r="G23" s="441"/>
      <c r="H23" s="8"/>
      <c r="I23" s="38"/>
      <c r="J23" s="34"/>
      <c r="K23" s="32"/>
      <c r="L23" s="26"/>
      <c r="N23" s="61">
        <f t="shared" si="4"/>
        <v>10</v>
      </c>
      <c r="O23" s="73">
        <f t="shared" si="0"/>
        <v>1</v>
      </c>
      <c r="P23" s="68"/>
      <c r="Q23" s="61">
        <f t="shared" si="1"/>
        <v>0</v>
      </c>
      <c r="R23" s="73">
        <f t="shared" si="2"/>
        <v>0</v>
      </c>
      <c r="S23" s="68"/>
      <c r="T23" s="61">
        <f t="shared" si="3"/>
        <v>10</v>
      </c>
      <c r="U23" s="73">
        <f t="shared" si="3"/>
        <v>1</v>
      </c>
      <c r="V23" s="14"/>
      <c r="W23" s="30"/>
      <c r="X23" s="2"/>
    </row>
    <row r="24" spans="1:24" ht="18" customHeight="1" x14ac:dyDescent="0.35">
      <c r="A24" s="2"/>
      <c r="B24" s="9"/>
      <c r="C24" s="76">
        <v>4</v>
      </c>
      <c r="D24" s="441" t="s">
        <v>23</v>
      </c>
      <c r="E24" s="441"/>
      <c r="F24" s="441"/>
      <c r="G24" s="441"/>
      <c r="H24" s="8"/>
      <c r="I24" s="38"/>
      <c r="J24" s="21"/>
      <c r="K24" s="32"/>
      <c r="L24" s="26"/>
      <c r="N24" s="3"/>
      <c r="O24" s="3"/>
      <c r="P24" s="3"/>
      <c r="V24" s="14"/>
      <c r="W24" s="30"/>
      <c r="X24" s="2"/>
    </row>
    <row r="25" spans="1:24" ht="18" customHeight="1" x14ac:dyDescent="0.35">
      <c r="A25" s="2"/>
      <c r="B25" s="5"/>
      <c r="C25" s="7"/>
      <c r="D25" s="441"/>
      <c r="E25" s="441"/>
      <c r="F25" s="441"/>
      <c r="G25" s="441"/>
      <c r="H25" s="8"/>
      <c r="I25" s="38"/>
      <c r="J25" s="21"/>
      <c r="K25" s="32"/>
      <c r="L25" s="26"/>
      <c r="N25" s="3"/>
      <c r="O25" s="3"/>
      <c r="P25" s="3"/>
      <c r="V25" s="30"/>
      <c r="W25" s="30"/>
      <c r="X25" s="2"/>
    </row>
    <row r="26" spans="1:24" ht="18" customHeight="1" x14ac:dyDescent="0.35">
      <c r="A26" s="2"/>
      <c r="B26" s="10"/>
      <c r="C26" s="7"/>
      <c r="D26" s="441"/>
      <c r="E26" s="441"/>
      <c r="F26" s="441"/>
      <c r="G26" s="441"/>
      <c r="H26" s="8"/>
      <c r="I26" s="38"/>
      <c r="J26" s="21"/>
      <c r="K26" s="32"/>
      <c r="L26" s="26"/>
      <c r="N26" s="3"/>
      <c r="O26" s="3"/>
      <c r="P26" s="3"/>
      <c r="V26" s="30"/>
      <c r="W26" s="30"/>
      <c r="X26" s="2"/>
    </row>
    <row r="27" spans="1:24" ht="18" customHeight="1" x14ac:dyDescent="0.35">
      <c r="A27" s="2"/>
      <c r="B27" s="10"/>
      <c r="C27" s="7"/>
      <c r="D27" s="8"/>
      <c r="E27" s="8"/>
      <c r="F27" s="8"/>
      <c r="G27" s="8"/>
      <c r="H27" s="8"/>
      <c r="I27" s="38"/>
      <c r="J27" s="21"/>
      <c r="K27" s="32"/>
      <c r="L27" s="26"/>
      <c r="N27" s="3"/>
      <c r="O27" s="3"/>
      <c r="P27" s="3"/>
      <c r="V27" s="30"/>
      <c r="W27" s="30"/>
      <c r="X27" s="2"/>
    </row>
    <row r="28" spans="1:24" ht="18" customHeight="1" x14ac:dyDescent="0.35">
      <c r="A28" s="2"/>
      <c r="B28" s="10"/>
      <c r="C28" s="76">
        <v>5</v>
      </c>
      <c r="D28" s="441" t="s">
        <v>24</v>
      </c>
      <c r="E28" s="441"/>
      <c r="F28" s="441"/>
      <c r="G28" s="441"/>
      <c r="H28" s="8"/>
      <c r="I28" s="38"/>
      <c r="J28" s="21"/>
      <c r="K28" s="32"/>
      <c r="L28" s="26"/>
      <c r="N28" s="3"/>
      <c r="O28" s="3"/>
      <c r="P28" s="3"/>
      <c r="V28" s="30"/>
      <c r="W28" s="30"/>
      <c r="X28" s="2"/>
    </row>
    <row r="29" spans="1:24" ht="18" customHeight="1" x14ac:dyDescent="0.35">
      <c r="A29" s="2"/>
      <c r="B29" s="10"/>
      <c r="C29" s="7"/>
      <c r="D29" s="441"/>
      <c r="E29" s="441"/>
      <c r="F29" s="441"/>
      <c r="G29" s="441"/>
      <c r="H29" s="8"/>
      <c r="I29" s="38"/>
      <c r="J29" s="21"/>
      <c r="K29" s="32"/>
      <c r="L29" s="26"/>
      <c r="N29" s="3"/>
      <c r="O29" s="3"/>
      <c r="P29" s="3"/>
      <c r="V29" s="30"/>
      <c r="W29" s="30"/>
      <c r="X29" s="2"/>
    </row>
    <row r="30" spans="1:24" ht="18" customHeight="1" x14ac:dyDescent="0.35">
      <c r="A30" s="2"/>
      <c r="B30" s="5"/>
      <c r="C30" s="7"/>
      <c r="D30" s="7"/>
      <c r="E30" s="7"/>
      <c r="F30" s="7"/>
      <c r="G30" s="7"/>
      <c r="H30" s="8"/>
      <c r="I30" s="38"/>
      <c r="J30" s="50"/>
      <c r="K30" s="435"/>
      <c r="L30" s="435"/>
      <c r="M30" s="50"/>
      <c r="N30" s="50"/>
      <c r="O30" s="50"/>
      <c r="P30" s="50"/>
      <c r="Q30" s="52"/>
      <c r="R30" s="52"/>
      <c r="S30" s="52"/>
      <c r="T30" s="30"/>
      <c r="U30" s="30"/>
      <c r="V30" s="30"/>
      <c r="W30" s="30"/>
      <c r="X30" s="2"/>
    </row>
    <row r="31" spans="1:24" ht="18" customHeight="1" x14ac:dyDescent="0.35">
      <c r="A31" s="2"/>
      <c r="B31" s="12"/>
      <c r="C31" s="7">
        <v>6</v>
      </c>
      <c r="D31" s="441" t="s">
        <v>26</v>
      </c>
      <c r="E31" s="441"/>
      <c r="F31" s="441"/>
      <c r="G31" s="441"/>
      <c r="H31" s="8"/>
      <c r="I31" s="38"/>
      <c r="J31" s="53"/>
      <c r="K31" s="53"/>
      <c r="L31" s="53"/>
      <c r="M31" s="50"/>
      <c r="N31" s="435"/>
      <c r="O31" s="435"/>
      <c r="P31" s="435"/>
      <c r="Q31" s="435"/>
      <c r="R31" s="435"/>
      <c r="S31" s="51"/>
      <c r="T31" s="31"/>
      <c r="U31" s="30"/>
      <c r="V31" s="30"/>
      <c r="W31" s="30"/>
      <c r="X31" s="2"/>
    </row>
    <row r="32" spans="1:24" ht="18" customHeight="1" x14ac:dyDescent="0.35">
      <c r="A32" s="2"/>
      <c r="B32" s="12"/>
      <c r="C32" s="63"/>
      <c r="D32" s="441"/>
      <c r="E32" s="441"/>
      <c r="F32" s="441"/>
      <c r="G32" s="441"/>
      <c r="H32" s="8"/>
      <c r="I32" s="38"/>
      <c r="J32" s="54"/>
      <c r="K32" s="55"/>
      <c r="L32" s="55"/>
      <c r="M32" s="3"/>
      <c r="N32" s="3"/>
      <c r="O32" s="3"/>
      <c r="P32" s="3"/>
      <c r="T32" s="30"/>
      <c r="U32" s="30"/>
      <c r="V32" s="30"/>
      <c r="W32" s="30"/>
      <c r="X32" s="2"/>
    </row>
    <row r="33" spans="1:24" ht="18" customHeight="1" x14ac:dyDescent="0.35">
      <c r="A33" s="2"/>
      <c r="B33" s="12"/>
      <c r="C33" s="63"/>
      <c r="D33" s="441"/>
      <c r="E33" s="441"/>
      <c r="F33" s="441"/>
      <c r="G33" s="441"/>
      <c r="H33" s="8"/>
      <c r="I33" s="38"/>
      <c r="J33" s="54"/>
      <c r="K33" s="55"/>
      <c r="L33" s="55"/>
      <c r="M33" s="3"/>
      <c r="N33" s="3"/>
      <c r="O33" s="3"/>
      <c r="P33" s="3"/>
      <c r="T33" s="30"/>
      <c r="U33" s="30"/>
      <c r="V33" s="30"/>
      <c r="W33" s="30"/>
      <c r="X33" s="2"/>
    </row>
    <row r="34" spans="1:24" ht="18" customHeight="1" x14ac:dyDescent="0.35">
      <c r="A34" s="2"/>
      <c r="B34" s="5"/>
      <c r="C34" s="7"/>
      <c r="D34" s="441"/>
      <c r="E34" s="441"/>
      <c r="F34" s="441"/>
      <c r="G34" s="441"/>
      <c r="H34" s="5"/>
      <c r="J34" s="50"/>
      <c r="K34" s="56"/>
      <c r="L34" s="57"/>
      <c r="M34" s="3"/>
      <c r="N34" s="3"/>
      <c r="O34" s="3"/>
      <c r="P34" s="3"/>
      <c r="T34" s="30"/>
      <c r="U34" s="30"/>
      <c r="V34" s="30"/>
      <c r="W34" s="30"/>
      <c r="X34" s="2"/>
    </row>
    <row r="35" spans="1:24" ht="18" customHeight="1" x14ac:dyDescent="0.35">
      <c r="A35" s="2"/>
      <c r="B35" s="5"/>
      <c r="C35" s="5"/>
      <c r="D35" s="81"/>
      <c r="E35" s="81"/>
      <c r="F35" s="81"/>
      <c r="G35" s="5"/>
      <c r="H35" s="5"/>
      <c r="J35" s="50"/>
      <c r="K35" s="56"/>
      <c r="L35" s="57"/>
      <c r="M35" s="3"/>
      <c r="N35" s="3"/>
      <c r="O35" s="3"/>
      <c r="P35" s="3"/>
      <c r="T35" s="30"/>
      <c r="U35" s="30"/>
      <c r="V35" s="30"/>
      <c r="W35" s="30"/>
      <c r="X35" s="2"/>
    </row>
    <row r="36" spans="1:24" ht="18" customHeight="1" x14ac:dyDescent="0.35">
      <c r="A36" s="2"/>
      <c r="B36" s="5"/>
      <c r="C36" s="5"/>
      <c r="D36" s="5"/>
      <c r="E36" s="5"/>
      <c r="F36" s="5"/>
      <c r="G36" s="5"/>
      <c r="H36" s="5"/>
      <c r="J36" s="50"/>
      <c r="K36" s="56"/>
      <c r="L36" s="57"/>
      <c r="M36" s="57"/>
      <c r="N36" s="58"/>
      <c r="O36" s="58"/>
      <c r="P36" s="58"/>
      <c r="Q36" s="58"/>
      <c r="R36" s="59"/>
      <c r="S36" s="59"/>
      <c r="T36" s="30"/>
      <c r="U36" s="30"/>
      <c r="V36" s="30"/>
      <c r="W36" s="30"/>
      <c r="X36" s="2"/>
    </row>
    <row r="37" spans="1:24" ht="18" customHeight="1" x14ac:dyDescent="0.35">
      <c r="A37" s="15"/>
      <c r="B37" s="16" t="s">
        <v>0</v>
      </c>
      <c r="C37" s="15"/>
      <c r="D37" s="17"/>
      <c r="E37" s="41"/>
      <c r="F37" s="41"/>
      <c r="G37" s="5"/>
      <c r="H37" s="5"/>
      <c r="J37" s="50"/>
      <c r="K37" s="56"/>
      <c r="L37" s="57"/>
      <c r="M37" s="57"/>
      <c r="N37" s="58"/>
      <c r="O37" s="58"/>
      <c r="P37" s="58"/>
      <c r="Q37" s="58"/>
      <c r="R37" s="59"/>
      <c r="S37" s="59"/>
      <c r="T37" s="30"/>
      <c r="U37" s="30"/>
      <c r="V37" s="30"/>
      <c r="W37" s="30"/>
      <c r="X37" s="2"/>
    </row>
    <row r="38" spans="1:24" ht="18" customHeight="1" x14ac:dyDescent="0.35">
      <c r="A38" s="2"/>
      <c r="B38" s="5"/>
      <c r="C38" s="436" t="s">
        <v>17</v>
      </c>
      <c r="D38" s="436"/>
      <c r="E38" s="436"/>
      <c r="F38" s="436"/>
      <c r="G38" s="5"/>
      <c r="H38" s="5"/>
      <c r="J38" s="50"/>
      <c r="K38" s="56"/>
      <c r="L38" s="57"/>
      <c r="M38" s="57"/>
      <c r="N38" s="58"/>
      <c r="O38" s="58"/>
      <c r="P38" s="58"/>
      <c r="Q38" s="58"/>
      <c r="R38" s="59"/>
      <c r="S38" s="59"/>
      <c r="T38" s="30"/>
      <c r="U38" s="30"/>
      <c r="V38" s="30"/>
      <c r="W38" s="30"/>
      <c r="X38" s="2"/>
    </row>
    <row r="39" spans="1:24" ht="18" customHeight="1" x14ac:dyDescent="0.35">
      <c r="A39" s="2"/>
      <c r="B39" s="5"/>
      <c r="C39" s="436"/>
      <c r="D39" s="436"/>
      <c r="E39" s="436"/>
      <c r="F39" s="436"/>
      <c r="G39" s="63"/>
      <c r="H39" s="5"/>
      <c r="J39" s="21"/>
      <c r="K39" s="437"/>
      <c r="L39" s="437"/>
      <c r="M39" s="437"/>
      <c r="N39" s="30"/>
      <c r="O39" s="30"/>
      <c r="P39" s="30"/>
      <c r="Q39" s="21"/>
      <c r="R39" s="21"/>
      <c r="S39" s="21"/>
      <c r="T39" s="30"/>
      <c r="U39" s="30"/>
      <c r="V39" s="30"/>
      <c r="W39" s="30"/>
      <c r="X39" s="2"/>
    </row>
    <row r="40" spans="1:24" ht="18" customHeight="1" x14ac:dyDescent="0.35">
      <c r="A40" s="2"/>
      <c r="B40" s="5"/>
      <c r="C40" s="438" t="s">
        <v>5</v>
      </c>
      <c r="D40" s="438"/>
      <c r="E40" s="438"/>
      <c r="F40" s="438"/>
      <c r="G40" s="63"/>
      <c r="H40" s="5"/>
      <c r="J40" s="21"/>
      <c r="N40" s="27"/>
      <c r="Q40" s="21"/>
      <c r="R40" s="21"/>
      <c r="S40" s="21"/>
      <c r="T40" s="30"/>
      <c r="U40" s="30"/>
      <c r="V40" s="30"/>
      <c r="W40" s="30"/>
      <c r="X40" s="2"/>
    </row>
    <row r="41" spans="1:24" ht="18" customHeight="1" x14ac:dyDescent="0.35">
      <c r="A41" s="2"/>
      <c r="B41" s="5"/>
      <c r="C41" s="438"/>
      <c r="D41" s="438"/>
      <c r="E41" s="438"/>
      <c r="F41" s="438"/>
      <c r="G41" s="63"/>
      <c r="H41" s="5"/>
      <c r="J41" s="21"/>
      <c r="N41" s="27"/>
      <c r="Q41" s="21"/>
      <c r="R41" s="21"/>
      <c r="S41" s="21"/>
      <c r="T41" s="30"/>
      <c r="U41" s="30"/>
      <c r="V41" s="30"/>
      <c r="W41" s="30"/>
      <c r="X41" s="2"/>
    </row>
    <row r="42" spans="1:24" ht="18" customHeight="1" x14ac:dyDescent="0.35">
      <c r="A42" s="2"/>
      <c r="B42" s="5"/>
      <c r="C42" s="438"/>
      <c r="D42" s="438"/>
      <c r="E42" s="438"/>
      <c r="F42" s="438"/>
      <c r="G42" s="63"/>
      <c r="H42" s="5"/>
      <c r="J42" s="21"/>
      <c r="N42" s="27"/>
      <c r="Q42" s="21"/>
      <c r="R42" s="21"/>
      <c r="S42" s="21"/>
      <c r="T42" s="30"/>
      <c r="U42" s="30"/>
      <c r="V42" s="30"/>
      <c r="W42" s="30"/>
      <c r="X42" s="2"/>
    </row>
    <row r="43" spans="1:24" ht="18" customHeight="1" x14ac:dyDescent="0.35">
      <c r="A43" s="2"/>
      <c r="B43" s="5"/>
      <c r="C43" s="5"/>
      <c r="D43" s="442" t="s">
        <v>12</v>
      </c>
      <c r="E43" s="442"/>
      <c r="F43" s="442"/>
      <c r="G43" s="63"/>
      <c r="H43" s="5"/>
      <c r="J43" s="21"/>
      <c r="N43" s="27"/>
      <c r="Q43" s="21"/>
      <c r="R43" s="21"/>
      <c r="S43" s="21"/>
      <c r="T43" s="30"/>
      <c r="U43" s="30"/>
      <c r="V43" s="30"/>
      <c r="W43" s="30"/>
      <c r="X43" s="2"/>
    </row>
    <row r="44" spans="1:24" ht="18" customHeight="1" x14ac:dyDescent="0.35">
      <c r="A44" s="2"/>
      <c r="B44" s="5"/>
      <c r="C44" s="5"/>
      <c r="D44" s="442"/>
      <c r="E44" s="442"/>
      <c r="F44" s="442"/>
      <c r="G44" s="63"/>
      <c r="H44" s="5"/>
      <c r="J44" s="21"/>
      <c r="N44" s="27"/>
      <c r="Q44" s="21"/>
      <c r="R44" s="21"/>
      <c r="S44" s="21"/>
      <c r="T44" s="30"/>
      <c r="U44" s="30"/>
      <c r="V44" s="30"/>
      <c r="W44" s="30"/>
      <c r="X44" s="2"/>
    </row>
    <row r="45" spans="1:24" ht="18" customHeight="1" x14ac:dyDescent="0.35">
      <c r="A45" s="2"/>
      <c r="B45" s="5"/>
      <c r="C45" s="5"/>
      <c r="D45" s="442"/>
      <c r="E45" s="442"/>
      <c r="F45" s="442"/>
      <c r="G45" s="63"/>
      <c r="H45" s="5"/>
      <c r="J45" s="21"/>
      <c r="N45" s="27"/>
      <c r="Q45" s="21"/>
      <c r="R45" s="21"/>
      <c r="S45" s="21"/>
      <c r="T45" s="30"/>
      <c r="U45" s="30"/>
      <c r="V45" s="30"/>
      <c r="W45" s="30"/>
      <c r="X45" s="2"/>
    </row>
    <row r="46" spans="1:24" ht="18" customHeight="1" x14ac:dyDescent="0.35">
      <c r="A46" s="2"/>
      <c r="B46" s="5"/>
      <c r="C46" s="5"/>
      <c r="D46" s="442"/>
      <c r="E46" s="442"/>
      <c r="F46" s="442"/>
      <c r="G46" s="5"/>
      <c r="H46" s="5"/>
      <c r="J46" s="21"/>
      <c r="N46" s="27"/>
      <c r="Q46" s="21"/>
      <c r="R46" s="21"/>
      <c r="S46" s="21"/>
      <c r="T46" s="30"/>
      <c r="U46" s="30"/>
      <c r="V46" s="30"/>
      <c r="W46" s="30"/>
      <c r="X46" s="2"/>
    </row>
    <row r="47" spans="1:24" ht="18" customHeight="1" x14ac:dyDescent="0.35">
      <c r="A47" s="2"/>
      <c r="B47" s="2"/>
      <c r="C47" s="2"/>
      <c r="D47" s="443" t="s">
        <v>13</v>
      </c>
      <c r="E47" s="443"/>
      <c r="F47" s="443"/>
      <c r="G47" s="443"/>
      <c r="H47" s="443"/>
      <c r="I47" s="2"/>
      <c r="J47" s="2"/>
      <c r="K47" s="2"/>
      <c r="L47" s="2"/>
      <c r="M47" s="2"/>
      <c r="N47" s="2"/>
      <c r="O47" s="2"/>
      <c r="P47" s="2"/>
      <c r="Q47" s="2"/>
      <c r="R47" s="2"/>
      <c r="S47" s="2"/>
      <c r="T47" s="2"/>
      <c r="U47" s="2"/>
      <c r="V47" s="2"/>
      <c r="W47" s="2"/>
      <c r="X47" s="2"/>
    </row>
    <row r="48" spans="1:24" ht="18" customHeight="1" x14ac:dyDescent="0.35">
      <c r="J48" s="21"/>
      <c r="N48" s="27"/>
      <c r="Q48" s="21"/>
      <c r="R48" s="21"/>
      <c r="S48" s="21"/>
      <c r="T48" s="30"/>
      <c r="U48" s="30"/>
      <c r="V48" s="30"/>
      <c r="W48" s="30"/>
    </row>
    <row r="49" spans="10:23" ht="18" customHeight="1" x14ac:dyDescent="0.35">
      <c r="J49" s="21"/>
      <c r="N49" s="27"/>
      <c r="Q49" s="21"/>
      <c r="R49" s="21"/>
      <c r="S49" s="21"/>
      <c r="T49" s="30"/>
      <c r="U49" s="30"/>
      <c r="V49" s="30"/>
      <c r="W49" s="30"/>
    </row>
    <row r="50" spans="10:23" ht="18" customHeight="1" x14ac:dyDescent="0.35">
      <c r="J50" s="21"/>
      <c r="N50" s="27"/>
      <c r="Q50" s="21"/>
      <c r="R50" s="21"/>
      <c r="S50" s="21"/>
      <c r="T50" s="30"/>
      <c r="U50" s="30"/>
      <c r="V50" s="30"/>
      <c r="W50" s="30"/>
    </row>
    <row r="51" spans="10:23" ht="18" customHeight="1" x14ac:dyDescent="0.35">
      <c r="J51" s="21"/>
      <c r="N51" s="27"/>
      <c r="Q51" s="21"/>
      <c r="R51" s="21"/>
      <c r="S51" s="21"/>
      <c r="T51" s="30"/>
      <c r="U51" s="30"/>
      <c r="V51" s="30"/>
      <c r="W51" s="30"/>
    </row>
    <row r="52" spans="10:23" ht="18" customHeight="1" x14ac:dyDescent="0.35">
      <c r="J52" s="21"/>
      <c r="N52" s="27"/>
      <c r="Q52" s="21"/>
      <c r="R52" s="21"/>
      <c r="S52" s="21"/>
      <c r="T52" s="30"/>
      <c r="U52" s="30"/>
      <c r="V52" s="30"/>
      <c r="W52" s="30"/>
    </row>
    <row r="53" spans="10:23" ht="18" customHeight="1" x14ac:dyDescent="0.35">
      <c r="J53" s="21"/>
      <c r="N53" s="27"/>
      <c r="Q53" s="21"/>
      <c r="R53" s="21"/>
      <c r="S53" s="21"/>
      <c r="T53" s="30"/>
      <c r="U53" s="30"/>
      <c r="V53" s="30"/>
      <c r="W53" s="30"/>
    </row>
    <row r="54" spans="10:23" ht="18" customHeight="1" x14ac:dyDescent="0.35">
      <c r="J54" s="21"/>
      <c r="N54" s="27"/>
      <c r="Q54" s="21"/>
      <c r="R54" s="21"/>
      <c r="S54" s="21"/>
      <c r="T54" s="30"/>
      <c r="U54" s="30"/>
      <c r="V54" s="30"/>
      <c r="W54" s="30"/>
    </row>
    <row r="55" spans="10:23" ht="18" customHeight="1" x14ac:dyDescent="0.35">
      <c r="N55" s="20"/>
      <c r="T55" s="23"/>
      <c r="U55" s="23"/>
      <c r="V55" s="23"/>
      <c r="W55" s="24"/>
    </row>
    <row r="56" spans="10:23" ht="18" customHeight="1" x14ac:dyDescent="0.35">
      <c r="N56" s="20"/>
      <c r="T56" s="23"/>
      <c r="U56" s="23"/>
      <c r="V56" s="23"/>
      <c r="W56" s="24"/>
    </row>
    <row r="57" spans="10:23" ht="18" customHeight="1" x14ac:dyDescent="0.35">
      <c r="N57" s="20"/>
      <c r="T57" s="23"/>
      <c r="U57" s="23"/>
      <c r="V57" s="23"/>
      <c r="W57" s="24"/>
    </row>
    <row r="58" spans="10:23" ht="18" customHeight="1" x14ac:dyDescent="0.35">
      <c r="N58" s="20"/>
      <c r="T58" s="23"/>
      <c r="U58" s="23"/>
      <c r="V58" s="23"/>
      <c r="W58" s="24"/>
    </row>
    <row r="59" spans="10:23" ht="18" customHeight="1" x14ac:dyDescent="0.35">
      <c r="N59" s="20"/>
      <c r="T59" s="23"/>
      <c r="U59" s="23"/>
      <c r="V59" s="23"/>
      <c r="W59" s="24"/>
    </row>
    <row r="60" spans="10:23" ht="18" customHeight="1" x14ac:dyDescent="0.35">
      <c r="N60" s="20"/>
      <c r="T60"/>
      <c r="U60" s="23"/>
      <c r="V60" s="23"/>
      <c r="W60" s="24"/>
    </row>
    <row r="61" spans="10:23" ht="18" customHeight="1" x14ac:dyDescent="0.35">
      <c r="N61" s="20"/>
      <c r="T61"/>
      <c r="U61" s="23"/>
      <c r="V61" s="23"/>
      <c r="W61" s="24"/>
    </row>
    <row r="62" spans="10:23" ht="18" customHeight="1" x14ac:dyDescent="0.35">
      <c r="N62" s="20"/>
      <c r="T62"/>
      <c r="U62" s="23"/>
      <c r="V62" s="23"/>
      <c r="W62" s="24"/>
    </row>
    <row r="63" spans="10:23" ht="18" customHeight="1" x14ac:dyDescent="0.35">
      <c r="N63" s="20"/>
      <c r="T63"/>
      <c r="U63" s="23"/>
      <c r="V63" s="23"/>
      <c r="W63" s="24"/>
    </row>
    <row r="64" spans="10:23" ht="18" customHeight="1" x14ac:dyDescent="0.35">
      <c r="N64" s="20"/>
      <c r="T64"/>
      <c r="U64" s="23"/>
      <c r="V64" s="23"/>
      <c r="W64" s="24"/>
    </row>
    <row r="65" spans="14:23" ht="18" customHeight="1" x14ac:dyDescent="0.35">
      <c r="N65" s="20"/>
      <c r="T65"/>
      <c r="U65" s="23"/>
      <c r="V65" s="23"/>
      <c r="W65" s="24"/>
    </row>
    <row r="66" spans="14:23" ht="18" customHeight="1" x14ac:dyDescent="0.35">
      <c r="N66" s="20"/>
      <c r="T66"/>
      <c r="U66" s="23"/>
      <c r="V66" s="23"/>
      <c r="W66" s="24"/>
    </row>
    <row r="67" spans="14:23" ht="18" customHeight="1" x14ac:dyDescent="0.35">
      <c r="N67" s="20"/>
      <c r="T67"/>
      <c r="U67" s="23"/>
      <c r="V67" s="23"/>
      <c r="W67" s="24"/>
    </row>
    <row r="68" spans="14:23" ht="18" customHeight="1" x14ac:dyDescent="0.35">
      <c r="N68" s="20"/>
      <c r="T68"/>
      <c r="U68" s="23"/>
      <c r="V68" s="23"/>
      <c r="W68" s="24"/>
    </row>
    <row r="69" spans="14:23" ht="18" customHeight="1" x14ac:dyDescent="0.35">
      <c r="N69" s="20"/>
      <c r="T69"/>
      <c r="U69" s="23"/>
      <c r="V69" s="23"/>
      <c r="W69" s="24"/>
    </row>
    <row r="70" spans="14:23" ht="18" customHeight="1" x14ac:dyDescent="0.35">
      <c r="N70" s="20"/>
      <c r="T70"/>
      <c r="U70" s="23"/>
      <c r="V70" s="23"/>
      <c r="W70" s="24"/>
    </row>
    <row r="71" spans="14:23" ht="18" customHeight="1" x14ac:dyDescent="0.35">
      <c r="N71" s="20"/>
      <c r="T71"/>
      <c r="U71" s="23"/>
      <c r="V71" s="23"/>
      <c r="W71" s="24"/>
    </row>
    <row r="72" spans="14:23" ht="18" customHeight="1" x14ac:dyDescent="0.35">
      <c r="N72" s="20"/>
      <c r="T72"/>
      <c r="U72" s="23"/>
      <c r="V72" s="23"/>
      <c r="W72" s="24"/>
    </row>
    <row r="73" spans="14:23" ht="18" customHeight="1" x14ac:dyDescent="0.35">
      <c r="N73" s="20"/>
      <c r="T73"/>
      <c r="U73" s="23"/>
      <c r="V73" s="23"/>
      <c r="W73" s="24"/>
    </row>
    <row r="74" spans="14:23" ht="18" customHeight="1" x14ac:dyDescent="0.35">
      <c r="N74" s="20"/>
      <c r="T74"/>
      <c r="U74" s="23"/>
      <c r="V74" s="23"/>
      <c r="W74" s="24"/>
    </row>
    <row r="75" spans="14:23" ht="18" customHeight="1" x14ac:dyDescent="0.35">
      <c r="N75" s="20"/>
      <c r="T75"/>
      <c r="U75" s="23"/>
      <c r="V75" s="23"/>
      <c r="W75" s="24"/>
    </row>
    <row r="76" spans="14:23" ht="18" customHeight="1" x14ac:dyDescent="0.35">
      <c r="N76" s="20"/>
      <c r="T76"/>
      <c r="U76" s="23"/>
      <c r="V76" s="23"/>
      <c r="W76" s="24"/>
    </row>
    <row r="77" spans="14:23" ht="18" customHeight="1" x14ac:dyDescent="0.35">
      <c r="N77" s="20"/>
      <c r="T77"/>
      <c r="U77" s="23"/>
      <c r="V77" s="23"/>
      <c r="W77" s="24"/>
    </row>
    <row r="78" spans="14:23" ht="18" customHeight="1" x14ac:dyDescent="0.35">
      <c r="N78" s="20"/>
      <c r="T78"/>
      <c r="U78" s="23"/>
      <c r="V78" s="23"/>
      <c r="W78" s="24"/>
    </row>
    <row r="79" spans="14:23" ht="18" customHeight="1" x14ac:dyDescent="0.35">
      <c r="N79" s="20"/>
      <c r="T79"/>
      <c r="U79" s="23"/>
      <c r="V79" s="23"/>
      <c r="W79" s="24"/>
    </row>
    <row r="80" spans="14:23" ht="18" customHeight="1" x14ac:dyDescent="0.35">
      <c r="N80" s="20"/>
      <c r="T80"/>
      <c r="U80" s="23"/>
      <c r="V80" s="23"/>
      <c r="W80" s="24"/>
    </row>
    <row r="81" spans="14:23" ht="18" customHeight="1" x14ac:dyDescent="0.35">
      <c r="N81" s="20"/>
      <c r="T81"/>
      <c r="U81" s="23"/>
      <c r="V81" s="23"/>
      <c r="W81" s="24"/>
    </row>
    <row r="82" spans="14:23" ht="18" customHeight="1" x14ac:dyDescent="0.35">
      <c r="N82" s="20"/>
      <c r="T82"/>
      <c r="U82" s="23"/>
      <c r="V82" s="23"/>
      <c r="W82" s="24"/>
    </row>
    <row r="83" spans="14:23" ht="18" customHeight="1" x14ac:dyDescent="0.35">
      <c r="N83" s="20"/>
      <c r="T83"/>
      <c r="U83" s="23"/>
      <c r="V83" s="23"/>
      <c r="W83" s="24"/>
    </row>
    <row r="84" spans="14:23" ht="18" customHeight="1" x14ac:dyDescent="0.35">
      <c r="N84" s="20"/>
      <c r="T84"/>
      <c r="U84" s="23"/>
      <c r="V84" s="23"/>
      <c r="W84" s="24"/>
    </row>
    <row r="85" spans="14:23" ht="18" customHeight="1" x14ac:dyDescent="0.35">
      <c r="N85" s="20"/>
      <c r="T85"/>
      <c r="U85" s="23"/>
      <c r="V85" s="23"/>
      <c r="W85" s="24"/>
    </row>
    <row r="86" spans="14:23" ht="18" customHeight="1" x14ac:dyDescent="0.35">
      <c r="N86" s="20"/>
      <c r="T86"/>
      <c r="U86" s="23"/>
      <c r="V86" s="23"/>
      <c r="W86" s="24"/>
    </row>
    <row r="87" spans="14:23" ht="18" customHeight="1" x14ac:dyDescent="0.35">
      <c r="N87" s="20"/>
      <c r="T87"/>
      <c r="U87" s="23"/>
      <c r="V87" s="23"/>
      <c r="W87" s="24"/>
    </row>
    <row r="88" spans="14:23" ht="18" customHeight="1" x14ac:dyDescent="0.35">
      <c r="N88" s="20"/>
      <c r="T88"/>
      <c r="U88" s="23"/>
      <c r="V88" s="23"/>
      <c r="W88" s="24"/>
    </row>
    <row r="89" spans="14:23" ht="18" customHeight="1" x14ac:dyDescent="0.35">
      <c r="N89" s="20"/>
      <c r="T89"/>
      <c r="U89" s="23"/>
      <c r="V89" s="23"/>
      <c r="W89" s="24"/>
    </row>
    <row r="90" spans="14:23" ht="18" customHeight="1" x14ac:dyDescent="0.35">
      <c r="N90" s="20"/>
      <c r="T90"/>
      <c r="U90" s="23"/>
      <c r="V90" s="23"/>
      <c r="W90" s="24"/>
    </row>
    <row r="91" spans="14:23" ht="18" customHeight="1" x14ac:dyDescent="0.35">
      <c r="N91" s="20"/>
      <c r="T91"/>
      <c r="U91" s="23"/>
      <c r="V91" s="23"/>
      <c r="W91" s="24"/>
    </row>
    <row r="92" spans="14:23" ht="18" customHeight="1" x14ac:dyDescent="0.35">
      <c r="N92" s="20"/>
      <c r="T92"/>
      <c r="U92" s="23"/>
      <c r="V92" s="23"/>
      <c r="W92" s="24"/>
    </row>
    <row r="93" spans="14:23" ht="18" customHeight="1" x14ac:dyDescent="0.35">
      <c r="N93" s="20"/>
      <c r="T93"/>
      <c r="U93" s="23"/>
      <c r="V93" s="23"/>
      <c r="W93" s="24"/>
    </row>
    <row r="94" spans="14:23" ht="18" customHeight="1" x14ac:dyDescent="0.35">
      <c r="N94" s="20"/>
      <c r="T94"/>
      <c r="U94" s="23"/>
      <c r="V94" s="23"/>
      <c r="W94" s="24"/>
    </row>
    <row r="95" spans="14:23" ht="18" customHeight="1" x14ac:dyDescent="0.35">
      <c r="N95" s="20"/>
      <c r="T95"/>
      <c r="U95" s="23"/>
      <c r="V95" s="23"/>
      <c r="W95" s="24"/>
    </row>
    <row r="96" spans="14:23" ht="18" customHeight="1" x14ac:dyDescent="0.35">
      <c r="N96" s="20"/>
      <c r="T96"/>
      <c r="U96" s="23"/>
      <c r="V96" s="23"/>
      <c r="W96" s="24"/>
    </row>
    <row r="97" spans="10:23" ht="18" customHeight="1" x14ac:dyDescent="0.35">
      <c r="N97" s="20"/>
      <c r="T97"/>
      <c r="U97" s="23"/>
      <c r="V97" s="23"/>
      <c r="W97" s="24"/>
    </row>
    <row r="98" spans="10:23" ht="18" customHeight="1" x14ac:dyDescent="0.35">
      <c r="N98" s="20"/>
      <c r="T98"/>
      <c r="U98" s="23"/>
      <c r="V98" s="23"/>
      <c r="W98" s="24"/>
    </row>
    <row r="99" spans="10:23" ht="18" customHeight="1" x14ac:dyDescent="0.35">
      <c r="J99" s="13"/>
      <c r="K99" s="22"/>
      <c r="L99" s="22"/>
      <c r="M99" s="22"/>
      <c r="N99" s="22"/>
      <c r="O99" s="22"/>
      <c r="P99" s="22"/>
      <c r="Q99" s="13"/>
      <c r="R99" s="13"/>
      <c r="S99" s="13"/>
      <c r="T99" s="13"/>
      <c r="U99" s="13"/>
      <c r="V99" s="13"/>
      <c r="W99" s="13"/>
    </row>
    <row r="100" spans="10:23" ht="18" customHeight="1" x14ac:dyDescent="0.35">
      <c r="J100" s="13"/>
      <c r="K100" s="22"/>
      <c r="L100" s="22"/>
      <c r="M100" s="22"/>
      <c r="N100" s="22"/>
      <c r="O100" s="22"/>
      <c r="P100" s="22"/>
      <c r="Q100" s="13"/>
      <c r="R100" s="13"/>
      <c r="S100" s="13"/>
      <c r="T100" s="13"/>
      <c r="U100" s="13"/>
      <c r="V100" s="13"/>
      <c r="W100" s="13"/>
    </row>
    <row r="101" spans="10:23" ht="18" customHeight="1" x14ac:dyDescent="0.35">
      <c r="J101" s="13"/>
      <c r="K101" s="22"/>
      <c r="L101" s="22"/>
      <c r="M101" s="22"/>
      <c r="N101" s="22"/>
      <c r="O101" s="22"/>
      <c r="P101" s="22"/>
      <c r="Q101" s="13"/>
      <c r="R101" s="13"/>
      <c r="S101" s="13"/>
      <c r="T101" s="13"/>
      <c r="U101" s="13"/>
      <c r="V101" s="13"/>
      <c r="W101" s="13"/>
    </row>
    <row r="102" spans="10:23" ht="18" customHeight="1" x14ac:dyDescent="0.35">
      <c r="U102" s="25"/>
      <c r="V102" s="25"/>
      <c r="W102" s="25"/>
    </row>
  </sheetData>
  <mergeCells count="23">
    <mergeCell ref="D2:G5"/>
    <mergeCell ref="J2:Q5"/>
    <mergeCell ref="C8:G12"/>
    <mergeCell ref="J10:L10"/>
    <mergeCell ref="N10:U10"/>
    <mergeCell ref="J12:K12"/>
    <mergeCell ref="N12:O12"/>
    <mergeCell ref="Q12:R12"/>
    <mergeCell ref="T12:U12"/>
    <mergeCell ref="D13:G15"/>
    <mergeCell ref="J14:J15"/>
    <mergeCell ref="D28:G29"/>
    <mergeCell ref="D17:F19"/>
    <mergeCell ref="D20:G23"/>
    <mergeCell ref="D24:G26"/>
    <mergeCell ref="C40:F42"/>
    <mergeCell ref="D43:F46"/>
    <mergeCell ref="D47:H47"/>
    <mergeCell ref="K30:L30"/>
    <mergeCell ref="N31:R31"/>
    <mergeCell ref="C38:F39"/>
    <mergeCell ref="K39:M39"/>
    <mergeCell ref="D31:G34"/>
  </mergeCells>
  <hyperlinks>
    <hyperlink ref="D43" r:id="rId1" xr:uid="{00000000-0004-0000-0100-000000000000}"/>
  </hyperlinks>
  <pageMargins left="0.75" right="0.75" top="1" bottom="1" header="0.5" footer="0.5"/>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30163-B401-4CD7-B09E-3106D5506DF0}">
  <dimension ref="A1:AH45"/>
  <sheetViews>
    <sheetView workbookViewId="0">
      <selection activeCell="A4" sqref="A4"/>
    </sheetView>
  </sheetViews>
  <sheetFormatPr defaultColWidth="6" defaultRowHeight="25" customHeight="1" x14ac:dyDescent="0.35"/>
  <cols>
    <col min="1" max="2" width="3" style="126" customWidth="1"/>
    <col min="3" max="3" width="6" style="126"/>
    <col min="4" max="4" width="36" style="126" customWidth="1"/>
    <col min="5" max="5" width="3" style="126" customWidth="1"/>
    <col min="6" max="15" width="6" style="126"/>
    <col min="16" max="16" width="6" style="126" customWidth="1"/>
    <col min="17" max="20" width="6" style="126"/>
    <col min="21" max="21" width="6" style="126" customWidth="1"/>
    <col min="22" max="16384" width="6" style="126"/>
  </cols>
  <sheetData>
    <row r="1" spans="1:34" ht="18" customHeight="1" x14ac:dyDescent="0.35">
      <c r="A1" s="124"/>
      <c r="B1" s="124"/>
      <c r="C1" s="124"/>
      <c r="D1" s="124"/>
      <c r="E1" s="124"/>
      <c r="F1" s="124"/>
      <c r="G1" s="124"/>
      <c r="H1" s="124"/>
      <c r="I1" s="124"/>
      <c r="J1" s="124"/>
      <c r="K1" s="124"/>
      <c r="L1" s="124"/>
      <c r="M1" s="124"/>
      <c r="N1" s="124"/>
      <c r="O1" s="124"/>
      <c r="P1" s="124"/>
      <c r="Q1" s="124"/>
      <c r="R1" s="124"/>
      <c r="S1" s="124"/>
      <c r="T1" s="124"/>
      <c r="U1" s="125"/>
      <c r="V1" s="124"/>
      <c r="W1" s="124"/>
      <c r="X1" s="124"/>
      <c r="Y1" s="124"/>
      <c r="Z1" s="124"/>
      <c r="AA1" s="124"/>
      <c r="AB1" s="124"/>
      <c r="AC1" s="124"/>
      <c r="AD1" s="124"/>
      <c r="AE1" s="124"/>
      <c r="AF1" s="124"/>
      <c r="AG1" s="124"/>
      <c r="AH1" s="124"/>
    </row>
    <row r="2" spans="1:34" ht="72" customHeight="1" x14ac:dyDescent="0.35">
      <c r="A2" s="127"/>
      <c r="B2" s="127"/>
      <c r="C2" s="127"/>
      <c r="D2" s="128" t="s">
        <v>57</v>
      </c>
      <c r="E2" s="129"/>
      <c r="F2" s="129"/>
      <c r="G2" s="129"/>
      <c r="H2" s="507" t="s">
        <v>58</v>
      </c>
      <c r="I2" s="507"/>
      <c r="J2" s="507"/>
      <c r="K2" s="507"/>
      <c r="L2" s="507"/>
      <c r="M2" s="507"/>
      <c r="N2" s="507"/>
      <c r="O2" s="507"/>
      <c r="P2" s="507"/>
      <c r="Q2" s="507"/>
      <c r="R2" s="507"/>
      <c r="S2" s="507"/>
      <c r="T2" s="130"/>
      <c r="U2" s="131"/>
      <c r="V2" s="130"/>
      <c r="W2" s="129"/>
      <c r="X2" s="129"/>
      <c r="Y2" s="129"/>
      <c r="Z2" s="129"/>
      <c r="AA2" s="129"/>
      <c r="AB2" s="129"/>
      <c r="AC2" s="129"/>
      <c r="AD2" s="129"/>
      <c r="AE2" s="129"/>
      <c r="AF2" s="129"/>
      <c r="AG2" s="129"/>
      <c r="AH2" s="124"/>
    </row>
    <row r="3" spans="1:34" ht="18" customHeight="1" x14ac:dyDescent="0.35">
      <c r="A3" s="132"/>
      <c r="B3" s="132"/>
      <c r="C3" s="132"/>
      <c r="D3" s="132"/>
      <c r="E3" s="132"/>
      <c r="F3" s="132"/>
      <c r="G3" s="132"/>
      <c r="H3" s="132"/>
      <c r="I3" s="132"/>
      <c r="J3" s="132"/>
      <c r="K3" s="132"/>
      <c r="L3" s="132"/>
      <c r="M3" s="132"/>
      <c r="N3" s="132"/>
      <c r="O3" s="132"/>
      <c r="P3" s="132"/>
      <c r="Q3" s="132"/>
      <c r="R3" s="132"/>
      <c r="S3" s="132"/>
      <c r="T3" s="132"/>
      <c r="U3" s="133"/>
      <c r="V3" s="132"/>
      <c r="W3" s="132"/>
      <c r="X3" s="132"/>
      <c r="Y3" s="132"/>
      <c r="Z3" s="132"/>
      <c r="AA3" s="132"/>
      <c r="AB3" s="132"/>
      <c r="AC3" s="132"/>
      <c r="AD3" s="132"/>
      <c r="AE3" s="132"/>
      <c r="AF3" s="132"/>
      <c r="AG3" s="132"/>
      <c r="AH3" s="124"/>
    </row>
    <row r="4" spans="1:34" ht="24" customHeight="1" x14ac:dyDescent="0.35">
      <c r="A4" s="124"/>
      <c r="B4" s="134"/>
      <c r="C4" s="134"/>
      <c r="D4" s="134"/>
      <c r="E4" s="134"/>
      <c r="F4" s="134"/>
      <c r="G4" s="135"/>
      <c r="H4" s="135"/>
      <c r="I4" s="135"/>
      <c r="J4" s="135"/>
      <c r="K4" s="135"/>
      <c r="L4" s="135"/>
      <c r="M4" s="135"/>
      <c r="N4" s="135"/>
      <c r="O4" s="135"/>
      <c r="P4" s="135"/>
      <c r="Q4" s="135"/>
      <c r="R4" s="135"/>
      <c r="S4" s="135"/>
      <c r="T4" s="135"/>
      <c r="U4" s="136"/>
      <c r="V4" s="135"/>
      <c r="W4" s="135"/>
      <c r="X4" s="135"/>
      <c r="Y4" s="135"/>
      <c r="Z4" s="135"/>
      <c r="AA4" s="135"/>
      <c r="AB4" s="135"/>
      <c r="AC4" s="135"/>
      <c r="AD4" s="135"/>
      <c r="AE4" s="135"/>
      <c r="AF4" s="135"/>
      <c r="AG4" s="135"/>
      <c r="AH4" s="124"/>
    </row>
    <row r="5" spans="1:34" ht="25" customHeight="1" thickBot="1" x14ac:dyDescent="0.4">
      <c r="A5" s="124"/>
      <c r="B5" s="134"/>
      <c r="C5" s="508" t="s">
        <v>59</v>
      </c>
      <c r="D5" s="508"/>
      <c r="E5" s="508"/>
      <c r="F5" s="137"/>
      <c r="G5" s="138"/>
      <c r="H5" s="138"/>
      <c r="I5" s="138"/>
      <c r="J5" s="138"/>
      <c r="K5" s="138"/>
      <c r="L5" s="138"/>
      <c r="M5" s="138"/>
      <c r="N5" s="138"/>
      <c r="O5" s="138"/>
      <c r="P5" s="138"/>
      <c r="Q5" s="138"/>
      <c r="R5" s="139"/>
      <c r="S5" s="139"/>
      <c r="U5" s="140"/>
      <c r="AH5" s="124"/>
    </row>
    <row r="6" spans="1:34" ht="25" customHeight="1" thickTop="1" thickBot="1" x14ac:dyDescent="0.4">
      <c r="A6" s="124"/>
      <c r="B6" s="134"/>
      <c r="C6" s="508"/>
      <c r="D6" s="508"/>
      <c r="E6" s="508"/>
      <c r="F6" s="137"/>
      <c r="L6" s="141"/>
      <c r="M6" s="142"/>
      <c r="N6" s="143"/>
      <c r="O6" s="144"/>
      <c r="P6" s="144"/>
      <c r="Q6" s="144"/>
      <c r="R6" s="144"/>
      <c r="S6" s="145"/>
      <c r="T6" s="146"/>
      <c r="U6" s="147"/>
      <c r="W6" s="144"/>
      <c r="X6" s="144"/>
      <c r="Y6" s="144"/>
      <c r="Z6" s="145"/>
      <c r="AA6" s="145"/>
      <c r="AB6" s="144"/>
      <c r="AC6" s="144"/>
      <c r="AD6" s="144"/>
      <c r="AE6" s="144"/>
      <c r="AF6" s="144"/>
      <c r="AG6" s="148"/>
      <c r="AH6" s="124"/>
    </row>
    <row r="7" spans="1:34" ht="25" customHeight="1" thickTop="1" x14ac:dyDescent="0.35">
      <c r="A7" s="124"/>
      <c r="B7" s="149"/>
      <c r="C7" s="508"/>
      <c r="D7" s="508"/>
      <c r="E7" s="508"/>
      <c r="F7" s="149"/>
      <c r="H7" s="509" t="s">
        <v>60</v>
      </c>
      <c r="I7" s="510"/>
      <c r="J7" s="511"/>
      <c r="K7" s="144"/>
      <c r="L7" s="150"/>
      <c r="M7" s="151"/>
      <c r="N7" s="152"/>
      <c r="O7" s="144"/>
      <c r="P7" s="515" t="s">
        <v>61</v>
      </c>
      <c r="Q7" s="516"/>
      <c r="R7" s="516"/>
      <c r="S7" s="517"/>
      <c r="T7" s="146"/>
      <c r="U7" s="147"/>
      <c r="W7" s="144"/>
      <c r="X7" s="144"/>
      <c r="Y7" s="144"/>
      <c r="Z7" s="146"/>
      <c r="AA7" s="146"/>
      <c r="AB7" s="144"/>
      <c r="AC7" s="144"/>
      <c r="AD7" s="144"/>
      <c r="AE7" s="144"/>
      <c r="AF7" s="144"/>
      <c r="AG7" s="148"/>
      <c r="AH7" s="124"/>
    </row>
    <row r="8" spans="1:34" ht="25" customHeight="1" thickBot="1" x14ac:dyDescent="0.4">
      <c r="A8" s="153"/>
      <c r="B8" s="154"/>
      <c r="D8" s="521" t="s">
        <v>62</v>
      </c>
      <c r="E8" s="521"/>
      <c r="F8" s="149"/>
      <c r="G8" s="154"/>
      <c r="H8" s="512"/>
      <c r="I8" s="513"/>
      <c r="J8" s="514"/>
      <c r="K8" s="154"/>
      <c r="L8" s="155"/>
      <c r="M8" s="156"/>
      <c r="N8" s="157"/>
      <c r="O8" s="154"/>
      <c r="P8" s="518"/>
      <c r="Q8" s="519"/>
      <c r="R8" s="519"/>
      <c r="S8" s="520"/>
      <c r="T8" s="154"/>
      <c r="U8" s="158" t="s">
        <v>63</v>
      </c>
      <c r="V8" s="154"/>
      <c r="W8" s="159"/>
      <c r="X8" s="159"/>
      <c r="Y8" s="159"/>
      <c r="Z8" s="160"/>
      <c r="AA8" s="160"/>
      <c r="AB8" s="160"/>
      <c r="AC8" s="160"/>
      <c r="AD8" s="146"/>
      <c r="AE8" s="146"/>
      <c r="AF8" s="146"/>
      <c r="AG8" s="161"/>
      <c r="AH8" s="124"/>
    </row>
    <row r="9" spans="1:34" ht="25" customHeight="1" thickTop="1" thickBot="1" x14ac:dyDescent="0.4">
      <c r="A9" s="124"/>
      <c r="B9" s="149"/>
      <c r="C9" s="162">
        <v>1</v>
      </c>
      <c r="D9" s="521"/>
      <c r="E9" s="521"/>
      <c r="F9" s="149"/>
      <c r="L9" s="163"/>
      <c r="M9" s="164"/>
      <c r="N9" s="165"/>
      <c r="W9" s="144"/>
      <c r="X9" s="144"/>
      <c r="Y9" s="144"/>
      <c r="Z9" s="146"/>
      <c r="AA9" s="146"/>
      <c r="AB9" s="144"/>
      <c r="AC9" s="144"/>
      <c r="AD9" s="144"/>
      <c r="AE9" s="144"/>
      <c r="AF9" s="144"/>
      <c r="AG9" s="161"/>
      <c r="AH9" s="124"/>
    </row>
    <row r="10" spans="1:34" ht="25" customHeight="1" thickTop="1" thickBot="1" x14ac:dyDescent="0.4">
      <c r="A10" s="124"/>
      <c r="B10" s="149"/>
      <c r="C10" s="149"/>
      <c r="D10" s="521"/>
      <c r="E10" s="521"/>
      <c r="F10" s="149"/>
      <c r="W10" s="144"/>
      <c r="X10" s="144"/>
      <c r="Y10" s="144"/>
      <c r="Z10" s="146"/>
      <c r="AA10" s="146"/>
      <c r="AB10" s="144"/>
      <c r="AC10" s="144"/>
      <c r="AD10" s="144"/>
      <c r="AE10" s="144"/>
      <c r="AF10" s="144"/>
      <c r="AG10" s="161"/>
      <c r="AH10" s="124"/>
    </row>
    <row r="11" spans="1:34" ht="25" customHeight="1" thickTop="1" x14ac:dyDescent="0.35">
      <c r="A11" s="124"/>
      <c r="B11" s="149"/>
      <c r="D11" s="521" t="s">
        <v>64</v>
      </c>
      <c r="E11" s="521"/>
      <c r="F11" s="149"/>
      <c r="H11" s="525" t="s">
        <v>65</v>
      </c>
      <c r="I11" s="526"/>
      <c r="J11" s="527"/>
      <c r="L11" s="531" t="s">
        <v>66</v>
      </c>
      <c r="M11" s="531"/>
      <c r="O11" s="532" t="s">
        <v>15</v>
      </c>
      <c r="P11" s="532"/>
      <c r="Q11" s="533"/>
      <c r="R11" s="525" t="s">
        <v>67</v>
      </c>
      <c r="S11" s="526"/>
      <c r="T11" s="526"/>
      <c r="U11" s="527"/>
      <c r="V11" s="144"/>
      <c r="W11" s="144"/>
      <c r="X11" s="144"/>
      <c r="Y11" s="144"/>
      <c r="Z11" s="146"/>
      <c r="AA11" s="522"/>
      <c r="AG11" s="135"/>
      <c r="AH11" s="124"/>
    </row>
    <row r="12" spans="1:34" ht="25" customHeight="1" thickBot="1" x14ac:dyDescent="0.4">
      <c r="A12" s="124"/>
      <c r="B12" s="149"/>
      <c r="C12" s="162">
        <v>2</v>
      </c>
      <c r="D12" s="521"/>
      <c r="E12" s="521"/>
      <c r="F12" s="149"/>
      <c r="H12" s="528"/>
      <c r="I12" s="529"/>
      <c r="J12" s="530"/>
      <c r="L12" s="166">
        <v>2</v>
      </c>
      <c r="M12" s="167">
        <v>3</v>
      </c>
      <c r="O12" s="168"/>
      <c r="P12" s="169">
        <f>L12+M12</f>
        <v>5</v>
      </c>
      <c r="R12" s="528"/>
      <c r="S12" s="529"/>
      <c r="T12" s="529"/>
      <c r="U12" s="530"/>
      <c r="V12" s="144"/>
      <c r="W12" s="144"/>
      <c r="X12" s="144"/>
      <c r="Y12" s="144"/>
      <c r="Z12" s="146"/>
      <c r="AA12" s="522"/>
      <c r="AB12" s="145"/>
      <c r="AC12" s="145"/>
      <c r="AD12" s="145"/>
      <c r="AE12" s="145"/>
      <c r="AF12" s="145"/>
      <c r="AG12" s="145"/>
      <c r="AH12" s="124"/>
    </row>
    <row r="13" spans="1:34" ht="25" customHeight="1" thickTop="1" x14ac:dyDescent="0.35">
      <c r="A13" s="124"/>
      <c r="B13" s="149"/>
      <c r="C13" s="149"/>
      <c r="D13" s="521"/>
      <c r="E13" s="521"/>
      <c r="F13" s="149"/>
      <c r="AH13" s="124"/>
    </row>
    <row r="14" spans="1:34" ht="25" customHeight="1" x14ac:dyDescent="0.35">
      <c r="A14" s="124"/>
      <c r="B14" s="149"/>
      <c r="C14" s="170"/>
      <c r="E14" s="171"/>
      <c r="F14" s="149"/>
      <c r="H14" s="172"/>
      <c r="I14" s="172"/>
      <c r="AH14" s="124"/>
    </row>
    <row r="15" spans="1:34" ht="25" customHeight="1" thickBot="1" x14ac:dyDescent="0.4">
      <c r="A15" s="124"/>
      <c r="B15" s="149"/>
      <c r="C15" s="170">
        <v>3</v>
      </c>
      <c r="D15" s="523" t="s">
        <v>68</v>
      </c>
      <c r="E15" s="523"/>
      <c r="F15" s="149"/>
      <c r="H15" s="173" t="s">
        <v>69</v>
      </c>
      <c r="J15" s="174"/>
      <c r="X15" s="524"/>
      <c r="Y15" s="524"/>
      <c r="Z15" s="524"/>
      <c r="AA15" s="524"/>
      <c r="AB15" s="524"/>
      <c r="AH15" s="124"/>
    </row>
    <row r="16" spans="1:34" ht="25" customHeight="1" thickTop="1" thickBot="1" x14ac:dyDescent="0.4">
      <c r="A16" s="124"/>
      <c r="B16" s="149"/>
      <c r="D16" s="523"/>
      <c r="E16" s="523"/>
      <c r="F16" s="149"/>
      <c r="H16" s="522" t="s">
        <v>16</v>
      </c>
      <c r="I16" s="522"/>
      <c r="J16" s="175">
        <v>1</v>
      </c>
      <c r="K16" s="176">
        <v>2</v>
      </c>
      <c r="L16" s="176">
        <v>3</v>
      </c>
      <c r="M16" s="176"/>
      <c r="N16" s="176"/>
      <c r="O16" s="176"/>
      <c r="P16" s="176"/>
      <c r="Q16" s="176"/>
      <c r="R16" s="176"/>
      <c r="S16" s="176"/>
      <c r="T16" s="177"/>
      <c r="W16" s="178"/>
      <c r="X16" s="524"/>
      <c r="Y16" s="524"/>
      <c r="Z16" s="524"/>
      <c r="AA16" s="524"/>
      <c r="AB16" s="524"/>
      <c r="AH16" s="124"/>
    </row>
    <row r="17" spans="1:34" ht="25" customHeight="1" thickBot="1" x14ac:dyDescent="0.4">
      <c r="A17" s="179"/>
      <c r="B17" s="149"/>
      <c r="C17" s="180">
        <v>4</v>
      </c>
      <c r="D17" s="523" t="s">
        <v>70</v>
      </c>
      <c r="E17" s="523"/>
      <c r="F17" s="149"/>
      <c r="H17" s="522" t="s">
        <v>71</v>
      </c>
      <c r="I17" s="522"/>
      <c r="J17" s="181">
        <f>J16+10</f>
        <v>11</v>
      </c>
      <c r="K17" s="182">
        <f t="shared" ref="K17:L17" si="0">K16+10</f>
        <v>12</v>
      </c>
      <c r="L17" s="182">
        <f t="shared" si="0"/>
        <v>13</v>
      </c>
      <c r="M17" s="183"/>
      <c r="N17" s="183"/>
      <c r="O17" s="183"/>
      <c r="P17" s="183"/>
      <c r="Q17" s="183"/>
      <c r="R17" s="183"/>
      <c r="S17" s="183"/>
      <c r="T17" s="184"/>
      <c r="X17" s="524"/>
      <c r="Y17" s="524"/>
      <c r="Z17" s="524"/>
      <c r="AA17" s="524"/>
      <c r="AB17" s="524"/>
      <c r="AH17" s="124"/>
    </row>
    <row r="18" spans="1:34" ht="25" customHeight="1" thickTop="1" x14ac:dyDescent="0.35">
      <c r="A18" s="124"/>
      <c r="B18" s="149"/>
      <c r="C18" s="149"/>
      <c r="D18" s="523"/>
      <c r="E18" s="523"/>
      <c r="F18" s="149"/>
      <c r="H18" s="172"/>
      <c r="I18" s="172"/>
      <c r="AH18" s="124"/>
    </row>
    <row r="19" spans="1:34" ht="25" customHeight="1" thickBot="1" x14ac:dyDescent="0.45">
      <c r="A19" s="124"/>
      <c r="B19" s="149"/>
      <c r="C19" s="185"/>
      <c r="D19" s="523" t="s">
        <v>72</v>
      </c>
      <c r="E19" s="171"/>
      <c r="F19" s="149"/>
      <c r="AH19" s="124"/>
    </row>
    <row r="20" spans="1:34" ht="25" customHeight="1" thickTop="1" thickBot="1" x14ac:dyDescent="0.65">
      <c r="A20" s="124"/>
      <c r="B20" s="149"/>
      <c r="C20" s="180">
        <v>5</v>
      </c>
      <c r="D20" s="523"/>
      <c r="E20" s="186"/>
      <c r="F20" s="149"/>
      <c r="H20" s="187" t="s">
        <v>73</v>
      </c>
      <c r="I20" s="188">
        <v>5</v>
      </c>
      <c r="J20" s="174"/>
      <c r="AH20" s="124"/>
    </row>
    <row r="21" spans="1:34" ht="25" customHeight="1" thickTop="1" thickBot="1" x14ac:dyDescent="0.4">
      <c r="A21" s="124"/>
      <c r="B21" s="149"/>
      <c r="C21" s="189"/>
      <c r="D21" s="523"/>
      <c r="E21" s="186"/>
      <c r="F21" s="149"/>
      <c r="H21" s="522" t="s">
        <v>16</v>
      </c>
      <c r="I21" s="534"/>
      <c r="J21" s="175">
        <v>1</v>
      </c>
      <c r="K21" s="176"/>
      <c r="L21" s="176"/>
      <c r="M21" s="176"/>
      <c r="N21" s="176"/>
      <c r="O21" s="176"/>
      <c r="P21" s="176"/>
      <c r="Q21" s="176"/>
      <c r="R21" s="176"/>
      <c r="S21" s="176"/>
      <c r="T21" s="177"/>
      <c r="AH21" s="124"/>
    </row>
    <row r="22" spans="1:34" ht="25" customHeight="1" thickBot="1" x14ac:dyDescent="0.4">
      <c r="A22" s="190"/>
      <c r="B22" s="149"/>
      <c r="C22" s="191"/>
      <c r="D22" s="186"/>
      <c r="E22" s="186"/>
      <c r="F22" s="149"/>
      <c r="H22" s="522" t="s">
        <v>71</v>
      </c>
      <c r="I22" s="522"/>
      <c r="J22" s="192">
        <f>$I$20*J21</f>
        <v>5</v>
      </c>
      <c r="K22" s="193"/>
      <c r="L22" s="193"/>
      <c r="M22" s="193"/>
      <c r="N22" s="193"/>
      <c r="O22" s="193"/>
      <c r="P22" s="193"/>
      <c r="Q22" s="193"/>
      <c r="R22" s="193"/>
      <c r="S22" s="193"/>
      <c r="T22" s="194"/>
      <c r="AH22" s="124"/>
    </row>
    <row r="23" spans="1:34" ht="25" customHeight="1" thickTop="1" x14ac:dyDescent="0.35">
      <c r="A23" s="124"/>
      <c r="B23" s="149"/>
      <c r="C23" s="162"/>
      <c r="D23" s="535" t="s">
        <v>74</v>
      </c>
      <c r="E23" s="535"/>
      <c r="F23" s="149"/>
      <c r="AH23" s="124"/>
    </row>
    <row r="24" spans="1:34" ht="25" customHeight="1" thickBot="1" x14ac:dyDescent="0.4">
      <c r="A24" s="124"/>
      <c r="B24" s="149"/>
      <c r="C24" s="162">
        <v>6</v>
      </c>
      <c r="D24" s="535"/>
      <c r="E24" s="535"/>
      <c r="F24" s="149"/>
      <c r="G24" s="139"/>
      <c r="W24" s="139"/>
      <c r="X24" s="139"/>
      <c r="Y24" s="139"/>
      <c r="Z24" s="139"/>
      <c r="AA24" s="139"/>
      <c r="AB24" s="139"/>
      <c r="AC24" s="139"/>
      <c r="AH24" s="124"/>
    </row>
    <row r="25" spans="1:34" ht="25" customHeight="1" thickTop="1" thickBot="1" x14ac:dyDescent="0.4">
      <c r="A25" s="124"/>
      <c r="B25" s="149"/>
      <c r="D25" s="535"/>
      <c r="E25" s="535"/>
      <c r="F25" s="149"/>
      <c r="G25" s="195" t="s">
        <v>75</v>
      </c>
      <c r="H25" s="196"/>
      <c r="I25" s="188"/>
      <c r="J25" s="174"/>
      <c r="W25" s="139"/>
      <c r="X25" s="139"/>
      <c r="Y25" s="139"/>
      <c r="Z25" s="139"/>
      <c r="AA25" s="139"/>
      <c r="AB25" s="139"/>
      <c r="AC25" s="139"/>
      <c r="AH25" s="124"/>
    </row>
    <row r="26" spans="1:34" ht="25" customHeight="1" thickTop="1" thickBot="1" x14ac:dyDescent="0.4">
      <c r="A26" s="124"/>
      <c r="B26" s="149"/>
      <c r="C26" s="180">
        <v>7</v>
      </c>
      <c r="D26" s="523" t="s">
        <v>76</v>
      </c>
      <c r="E26" s="523"/>
      <c r="F26" s="134"/>
      <c r="G26" s="135"/>
      <c r="H26" s="522" t="s">
        <v>77</v>
      </c>
      <c r="I26" s="522"/>
      <c r="J26" s="175"/>
      <c r="K26" s="176"/>
      <c r="L26" s="176"/>
      <c r="M26" s="176"/>
      <c r="N26" s="176"/>
      <c r="O26" s="176"/>
      <c r="P26" s="176"/>
      <c r="Q26" s="176"/>
      <c r="R26" s="176"/>
      <c r="S26" s="176"/>
      <c r="T26" s="177"/>
      <c r="U26" s="135"/>
      <c r="V26" s="135"/>
      <c r="W26" s="135"/>
      <c r="X26" s="135"/>
      <c r="Y26" s="135"/>
      <c r="Z26" s="135"/>
      <c r="AA26" s="135"/>
      <c r="AB26" s="135"/>
      <c r="AC26" s="135"/>
      <c r="AH26" s="124"/>
    </row>
    <row r="27" spans="1:34" ht="25" customHeight="1" thickBot="1" x14ac:dyDescent="0.4">
      <c r="A27" s="124"/>
      <c r="B27" s="149"/>
      <c r="C27" s="191"/>
      <c r="D27" s="523"/>
      <c r="E27" s="523"/>
      <c r="F27" s="149"/>
      <c r="H27" s="522" t="s">
        <v>78</v>
      </c>
      <c r="I27" s="522"/>
      <c r="J27" s="197"/>
      <c r="K27" s="198"/>
      <c r="L27" s="198"/>
      <c r="M27" s="198"/>
      <c r="N27" s="198"/>
      <c r="O27" s="198"/>
      <c r="P27" s="198"/>
      <c r="Q27" s="198"/>
      <c r="R27" s="198"/>
      <c r="S27" s="198"/>
      <c r="T27" s="199"/>
      <c r="AH27" s="124"/>
    </row>
    <row r="28" spans="1:34" ht="25" customHeight="1" thickTop="1" x14ac:dyDescent="0.35">
      <c r="A28" s="124"/>
      <c r="B28" s="149"/>
      <c r="C28" s="191"/>
      <c r="D28" s="523"/>
      <c r="E28" s="523"/>
      <c r="F28" s="149"/>
      <c r="H28" s="200"/>
      <c r="I28" s="200"/>
      <c r="J28" s="201"/>
      <c r="K28" s="201"/>
      <c r="L28" s="201"/>
      <c r="M28" s="201"/>
      <c r="N28" s="201"/>
      <c r="O28" s="201"/>
      <c r="P28" s="201"/>
      <c r="Q28" s="201"/>
      <c r="R28" s="201"/>
      <c r="S28" s="201"/>
      <c r="T28" s="201"/>
      <c r="AH28" s="124"/>
    </row>
    <row r="29" spans="1:34" ht="25" customHeight="1" x14ac:dyDescent="0.35">
      <c r="A29" s="124"/>
      <c r="B29" s="149"/>
      <c r="C29" s="191"/>
      <c r="D29" s="202"/>
      <c r="E29" s="202"/>
      <c r="F29" s="149"/>
      <c r="H29" s="200"/>
      <c r="I29" s="200"/>
      <c r="J29" s="201"/>
      <c r="K29" s="201"/>
      <c r="L29" s="201"/>
      <c r="M29" s="201"/>
      <c r="N29" s="201"/>
      <c r="O29" s="201"/>
      <c r="P29" s="201"/>
      <c r="Q29" s="201"/>
      <c r="R29" s="201"/>
      <c r="S29" s="201"/>
      <c r="T29" s="201"/>
      <c r="AH29" s="124"/>
    </row>
    <row r="30" spans="1:34" ht="21" customHeight="1" x14ac:dyDescent="0.35">
      <c r="A30" s="536" t="s">
        <v>79</v>
      </c>
      <c r="B30" s="536"/>
      <c r="C30" s="536"/>
      <c r="D30" s="536"/>
      <c r="E30" s="171"/>
      <c r="F30" s="149"/>
      <c r="AH30" s="124"/>
    </row>
    <row r="31" spans="1:34" ht="25" customHeight="1" x14ac:dyDescent="0.35">
      <c r="A31" s="124"/>
      <c r="B31" s="149"/>
      <c r="C31" s="191"/>
      <c r="D31" s="537" t="s">
        <v>80</v>
      </c>
      <c r="E31" s="186"/>
      <c r="F31" s="149"/>
      <c r="AH31" s="124"/>
    </row>
    <row r="32" spans="1:34" ht="25" customHeight="1" x14ac:dyDescent="0.35">
      <c r="A32" s="124"/>
      <c r="B32" s="149"/>
      <c r="C32" s="191"/>
      <c r="D32" s="537"/>
      <c r="E32" s="186"/>
      <c r="F32" s="149"/>
      <c r="AH32" s="124"/>
    </row>
    <row r="33" spans="1:34" ht="25" customHeight="1" x14ac:dyDescent="0.35">
      <c r="A33" s="124"/>
      <c r="B33" s="149"/>
      <c r="C33" s="191"/>
      <c r="D33" s="537"/>
      <c r="E33" s="186"/>
      <c r="F33" s="149"/>
      <c r="AH33" s="124"/>
    </row>
    <row r="34" spans="1:34" ht="25" customHeight="1" x14ac:dyDescent="0.35">
      <c r="A34" s="124"/>
      <c r="B34" s="149"/>
      <c r="C34" s="191"/>
      <c r="D34" s="186"/>
      <c r="E34" s="186"/>
      <c r="F34" s="149"/>
      <c r="AH34" s="124"/>
    </row>
    <row r="35" spans="1:34" ht="25" customHeight="1" x14ac:dyDescent="0.35">
      <c r="A35" s="124"/>
      <c r="B35" s="149"/>
      <c r="C35" s="538" t="s">
        <v>12</v>
      </c>
      <c r="D35" s="538"/>
      <c r="E35" s="538"/>
      <c r="F35" s="149"/>
      <c r="AH35" s="124"/>
    </row>
    <row r="36" spans="1:34" ht="25" customHeight="1" x14ac:dyDescent="0.35">
      <c r="A36" s="124"/>
      <c r="B36" s="149"/>
      <c r="C36" s="538"/>
      <c r="D36" s="538"/>
      <c r="E36" s="538"/>
      <c r="F36" s="149"/>
      <c r="AH36" s="124"/>
    </row>
    <row r="37" spans="1:34" ht="25" customHeight="1" x14ac:dyDescent="0.35">
      <c r="A37" s="124"/>
      <c r="B37" s="149"/>
      <c r="C37" s="538"/>
      <c r="D37" s="538"/>
      <c r="E37" s="538"/>
      <c r="F37" s="149"/>
      <c r="AH37" s="124"/>
    </row>
    <row r="38" spans="1:34" ht="25" customHeight="1" x14ac:dyDescent="0.35">
      <c r="A38" s="124"/>
      <c r="B38" s="149"/>
      <c r="C38" s="203" t="s">
        <v>81</v>
      </c>
      <c r="D38" s="203"/>
      <c r="E38" s="203"/>
      <c r="F38" s="149"/>
      <c r="AH38" s="124"/>
    </row>
    <row r="39" spans="1:34" ht="25" customHeight="1" x14ac:dyDescent="0.35">
      <c r="A39" s="124"/>
      <c r="B39" s="149"/>
      <c r="C39" s="204" t="s">
        <v>82</v>
      </c>
      <c r="D39" s="203"/>
      <c r="E39" s="203"/>
      <c r="F39" s="149"/>
      <c r="AH39" s="124"/>
    </row>
    <row r="40" spans="1:34" ht="25" customHeight="1" x14ac:dyDescent="0.35">
      <c r="A40" s="124"/>
      <c r="B40" s="149"/>
      <c r="C40" s="204" t="s">
        <v>83</v>
      </c>
      <c r="D40" s="203"/>
      <c r="E40" s="203"/>
      <c r="F40" s="149"/>
      <c r="AH40" s="124"/>
    </row>
    <row r="41" spans="1:34" ht="25" customHeight="1" x14ac:dyDescent="0.35">
      <c r="A41" s="124"/>
      <c r="B41" s="149"/>
      <c r="C41" s="204" t="s">
        <v>84</v>
      </c>
      <c r="D41" s="203"/>
      <c r="E41" s="203"/>
      <c r="F41" s="149"/>
      <c r="AH41" s="124"/>
    </row>
    <row r="42" spans="1:34" ht="25" customHeight="1" x14ac:dyDescent="0.35">
      <c r="A42" s="124"/>
      <c r="B42" s="149"/>
      <c r="C42" s="149"/>
      <c r="D42" s="149"/>
      <c r="E42" s="149"/>
      <c r="F42" s="149"/>
      <c r="AH42" s="124"/>
    </row>
    <row r="43" spans="1:34" ht="25" customHeight="1" x14ac:dyDescent="0.35">
      <c r="A43" s="124"/>
      <c r="B43" s="149"/>
      <c r="C43" s="149"/>
      <c r="D43" s="149"/>
      <c r="E43" s="149"/>
      <c r="F43" s="149"/>
      <c r="AH43" s="124"/>
    </row>
    <row r="44" spans="1:34" ht="25" customHeight="1" x14ac:dyDescent="0.35">
      <c r="A44" s="124"/>
      <c r="B44" s="149"/>
      <c r="C44" s="149"/>
      <c r="D44" s="149"/>
      <c r="E44" s="149"/>
      <c r="F44" s="149"/>
      <c r="AH44" s="124"/>
    </row>
    <row r="45" spans="1:34" ht="25" customHeight="1" x14ac:dyDescent="0.35">
      <c r="A45" s="124"/>
      <c r="B45" s="124"/>
      <c r="C45" s="539" t="s">
        <v>85</v>
      </c>
      <c r="D45" s="539"/>
      <c r="E45" s="539"/>
      <c r="F45" s="539"/>
      <c r="G45" s="539"/>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row>
  </sheetData>
  <mergeCells count="27">
    <mergeCell ref="A30:D30"/>
    <mergeCell ref="D31:D33"/>
    <mergeCell ref="C35:E37"/>
    <mergeCell ref="C45:G45"/>
    <mergeCell ref="D19:D21"/>
    <mergeCell ref="H21:I21"/>
    <mergeCell ref="H22:I22"/>
    <mergeCell ref="D23:E25"/>
    <mergeCell ref="D26:E28"/>
    <mergeCell ref="H26:I26"/>
    <mergeCell ref="H27:I27"/>
    <mergeCell ref="AA11:AA12"/>
    <mergeCell ref="D15:E16"/>
    <mergeCell ref="X15:AB17"/>
    <mergeCell ref="H16:I16"/>
    <mergeCell ref="D17:E18"/>
    <mergeCell ref="H17:I17"/>
    <mergeCell ref="D11:E13"/>
    <mergeCell ref="H11:J12"/>
    <mergeCell ref="L11:M11"/>
    <mergeCell ref="O11:Q11"/>
    <mergeCell ref="R11:U12"/>
    <mergeCell ref="H2:S2"/>
    <mergeCell ref="C5:E7"/>
    <mergeCell ref="H7:J8"/>
    <mergeCell ref="P7:S8"/>
    <mergeCell ref="D8:E10"/>
  </mergeCells>
  <hyperlinks>
    <hyperlink ref="C35" r:id="rId1" xr:uid="{FCBAF2FE-A1E5-488E-90C9-7881D2DBAA99}"/>
    <hyperlink ref="D35" r:id="rId2" display="http://whatifmath.org/contact-us/" xr:uid="{4385B80E-AAD2-4F73-9332-2D4C5E20160A}"/>
    <hyperlink ref="E35" r:id="rId3" display="http://whatifmath.org/contact-us/" xr:uid="{F450A58B-4FC4-4C8E-B464-66D9088B5A0E}"/>
    <hyperlink ref="C36" r:id="rId4" display="http://whatifmath.org/contact-us/" xr:uid="{1C7A7F68-1BD6-4A22-8281-9E692232B2C2}"/>
    <hyperlink ref="D36" r:id="rId5" display="http://whatifmath.org/contact-us/" xr:uid="{675A9DC5-7F33-441F-93D5-CD3F41963602}"/>
    <hyperlink ref="E36" r:id="rId6" display="http://whatifmath.org/contact-us/" xr:uid="{C71DB632-705F-4493-B664-501EEC9DFBC4}"/>
    <hyperlink ref="C37" r:id="rId7" display="http://whatifmath.org/contact-us/" xr:uid="{01759BC1-31C9-4E08-A960-0CAC01FCEC24}"/>
    <hyperlink ref="D37" r:id="rId8" display="http://whatifmath.org/contact-us/" xr:uid="{6EA8B579-DE28-4AF7-A889-BDD0E3756667}"/>
    <hyperlink ref="E37" r:id="rId9" display="http://whatifmath.org/contact-us/" xr:uid="{488810B5-EA0D-4012-987E-C9FD1B09B1EE}"/>
    <hyperlink ref="C39" r:id="rId10" xr:uid="{090C8438-E134-4BA3-BDE1-7CB16DA2ED60}"/>
    <hyperlink ref="C40" r:id="rId11" xr:uid="{4C3B1930-82F7-4ECF-93D2-84FE4088D84A}"/>
    <hyperlink ref="C41" r:id="rId12" xr:uid="{820EF950-E53A-471F-BC81-2DB4FE51E5E8}"/>
  </hyperlinks>
  <pageMargins left="0.75" right="0.75" top="1" bottom="1" header="0.5" footer="0.5"/>
  <pageSetup orientation="portrait" horizontalDpi="4294967292" verticalDpi="4294967292" r:id="rId13"/>
  <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151D-07E8-4FE6-9AFD-B44CA8B4C79A}">
  <dimension ref="A1:AL30"/>
  <sheetViews>
    <sheetView workbookViewId="0">
      <selection activeCell="L20" sqref="L20"/>
    </sheetView>
  </sheetViews>
  <sheetFormatPr defaultColWidth="6" defaultRowHeight="25" customHeight="1" x14ac:dyDescent="0.35"/>
  <cols>
    <col min="1" max="2" width="3" style="126" customWidth="1"/>
    <col min="3" max="3" width="6" style="126"/>
    <col min="4" max="4" width="36" style="126" customWidth="1"/>
    <col min="5" max="5" width="3" style="126" customWidth="1"/>
    <col min="6" max="13" width="6" style="126"/>
    <col min="14" max="19" width="4.08203125" style="126" customWidth="1"/>
    <col min="20" max="16384" width="6" style="126"/>
  </cols>
  <sheetData>
    <row r="1" spans="1:38" ht="18" customHeight="1" x14ac:dyDescent="0.35">
      <c r="A1" s="540" t="s">
        <v>86</v>
      </c>
      <c r="B1" s="540"/>
      <c r="C1" s="540"/>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row>
    <row r="2" spans="1:38" ht="72" customHeight="1" x14ac:dyDescent="0.35">
      <c r="A2" s="127"/>
      <c r="B2" s="127"/>
      <c r="C2" s="127"/>
      <c r="D2" s="128" t="s">
        <v>87</v>
      </c>
      <c r="E2" s="129"/>
      <c r="F2" s="129"/>
      <c r="G2" s="129"/>
      <c r="H2" s="541" t="s">
        <v>88</v>
      </c>
      <c r="I2" s="541"/>
      <c r="J2" s="541"/>
      <c r="K2" s="541"/>
      <c r="L2" s="541"/>
      <c r="M2" s="541"/>
      <c r="N2" s="541"/>
      <c r="O2" s="541"/>
      <c r="P2" s="541"/>
      <c r="Q2" s="541"/>
      <c r="R2" s="541"/>
      <c r="S2" s="541"/>
      <c r="T2" s="129"/>
      <c r="U2" s="129"/>
      <c r="V2" s="129"/>
      <c r="W2" s="129"/>
      <c r="X2" s="129"/>
      <c r="Y2" s="129"/>
      <c r="Z2" s="129"/>
      <c r="AA2" s="129"/>
      <c r="AB2" s="129"/>
      <c r="AC2" s="129"/>
      <c r="AD2" s="129"/>
      <c r="AE2" s="129"/>
      <c r="AF2" s="129"/>
      <c r="AG2" s="129"/>
      <c r="AH2" s="129"/>
      <c r="AI2" s="129"/>
      <c r="AJ2" s="129"/>
      <c r="AK2" s="129"/>
      <c r="AL2" s="124"/>
    </row>
    <row r="3" spans="1:38" ht="18" customHeight="1" x14ac:dyDescent="0.35">
      <c r="A3" s="132"/>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24"/>
    </row>
    <row r="4" spans="1:38" ht="25" customHeight="1" x14ac:dyDescent="0.35">
      <c r="A4" s="124"/>
      <c r="B4" s="134"/>
      <c r="C4" s="134"/>
      <c r="D4" s="205"/>
      <c r="E4" s="205"/>
      <c r="F4" s="137"/>
      <c r="G4" s="138"/>
      <c r="H4" s="138"/>
      <c r="I4" s="138"/>
      <c r="J4" s="138"/>
      <c r="K4" s="138"/>
      <c r="L4" s="138"/>
      <c r="M4" s="138"/>
      <c r="N4" s="138"/>
      <c r="O4" s="138"/>
      <c r="P4" s="138"/>
      <c r="Q4" s="138"/>
      <c r="R4" s="139"/>
      <c r="S4" s="139"/>
      <c r="AL4" s="124"/>
    </row>
    <row r="5" spans="1:38" ht="25" customHeight="1" thickBot="1" x14ac:dyDescent="0.4">
      <c r="A5" s="124"/>
      <c r="B5" s="134"/>
      <c r="C5" s="206"/>
      <c r="D5" s="207"/>
      <c r="E5" s="205"/>
      <c r="F5" s="137"/>
      <c r="M5" s="161"/>
      <c r="N5" s="144"/>
      <c r="O5" s="144"/>
      <c r="P5" s="144"/>
      <c r="Q5" s="144"/>
      <c r="R5" s="144"/>
      <c r="S5" s="145"/>
      <c r="T5" s="146"/>
      <c r="U5" s="144"/>
      <c r="V5" s="144"/>
      <c r="W5" s="144"/>
      <c r="X5" s="144"/>
      <c r="Y5" s="144"/>
      <c r="Z5" s="145"/>
      <c r="AA5" s="145"/>
      <c r="AB5" s="144"/>
      <c r="AC5" s="144"/>
      <c r="AD5" s="144"/>
      <c r="AE5" s="144"/>
      <c r="AF5" s="144"/>
      <c r="AG5" s="148"/>
      <c r="AL5" s="124"/>
    </row>
    <row r="6" spans="1:38" ht="25" customHeight="1" thickTop="1" thickBot="1" x14ac:dyDescent="0.4">
      <c r="A6" s="124"/>
      <c r="B6" s="149"/>
      <c r="C6" s="149"/>
      <c r="D6" s="542" t="s">
        <v>89</v>
      </c>
      <c r="E6" s="149"/>
      <c r="F6" s="149"/>
      <c r="H6" s="515" t="s">
        <v>90</v>
      </c>
      <c r="I6" s="516"/>
      <c r="J6" s="516"/>
      <c r="K6" s="517"/>
      <c r="L6" s="144"/>
      <c r="M6" s="144"/>
      <c r="N6" s="144"/>
      <c r="O6" s="144"/>
      <c r="P6" s="144"/>
      <c r="Q6" s="144"/>
      <c r="R6" s="144"/>
      <c r="S6" s="144"/>
      <c r="T6" s="146"/>
      <c r="U6" s="515" t="s">
        <v>91</v>
      </c>
      <c r="V6" s="516"/>
      <c r="W6" s="516"/>
      <c r="X6" s="517"/>
      <c r="Y6" s="144"/>
      <c r="Z6" s="515" t="s">
        <v>92</v>
      </c>
      <c r="AA6" s="516"/>
      <c r="AB6" s="516"/>
      <c r="AC6" s="517"/>
      <c r="AD6" s="144"/>
      <c r="AE6" s="144"/>
      <c r="AF6" s="144"/>
      <c r="AG6" s="148"/>
      <c r="AL6" s="124"/>
    </row>
    <row r="7" spans="1:38" ht="25" customHeight="1" thickTop="1" thickBot="1" x14ac:dyDescent="0.45">
      <c r="A7" s="124"/>
      <c r="B7" s="149"/>
      <c r="C7" s="149"/>
      <c r="D7" s="542"/>
      <c r="E7" s="149"/>
      <c r="F7" s="149"/>
      <c r="H7" s="543"/>
      <c r="I7" s="544"/>
      <c r="J7" s="544"/>
      <c r="K7" s="545"/>
      <c r="L7" s="144"/>
      <c r="M7" s="144"/>
      <c r="N7" s="208">
        <v>0</v>
      </c>
      <c r="O7" s="209">
        <f>N7+1</f>
        <v>1</v>
      </c>
      <c r="P7" s="210"/>
      <c r="Q7" s="210"/>
      <c r="R7" s="210"/>
      <c r="S7" s="211"/>
      <c r="T7" s="212"/>
      <c r="U7" s="518"/>
      <c r="V7" s="519"/>
      <c r="W7" s="519"/>
      <c r="X7" s="520"/>
      <c r="Y7" s="144"/>
      <c r="Z7" s="518"/>
      <c r="AA7" s="519"/>
      <c r="AB7" s="519"/>
      <c r="AC7" s="520"/>
      <c r="AD7" s="146"/>
      <c r="AE7" s="146"/>
      <c r="AF7" s="146"/>
      <c r="AG7" s="161"/>
      <c r="AL7" s="124"/>
    </row>
    <row r="8" spans="1:38" ht="25" customHeight="1" thickTop="1" thickBot="1" x14ac:dyDescent="0.4">
      <c r="A8" s="124"/>
      <c r="B8" s="149"/>
      <c r="C8" s="206"/>
      <c r="D8" s="149"/>
      <c r="E8" s="149"/>
      <c r="F8" s="149"/>
      <c r="H8" s="518"/>
      <c r="I8" s="519"/>
      <c r="J8" s="519"/>
      <c r="K8" s="520"/>
      <c r="N8" s="213"/>
      <c r="O8" s="213"/>
      <c r="P8" s="213"/>
      <c r="Q8" s="213"/>
      <c r="R8" s="213"/>
      <c r="S8" s="213"/>
      <c r="T8" s="213"/>
      <c r="U8" s="213"/>
      <c r="V8" s="213"/>
      <c r="W8" s="144"/>
      <c r="X8" s="144"/>
      <c r="Y8" s="144"/>
      <c r="Z8" s="146"/>
      <c r="AA8" s="146"/>
      <c r="AB8" s="144"/>
      <c r="AC8" s="144"/>
      <c r="AD8" s="144"/>
      <c r="AE8" s="144"/>
      <c r="AF8" s="144"/>
      <c r="AG8" s="161"/>
      <c r="AL8" s="124"/>
    </row>
    <row r="9" spans="1:38" ht="25" customHeight="1" thickTop="1" thickBot="1" x14ac:dyDescent="0.4">
      <c r="A9" s="124"/>
      <c r="B9" s="149"/>
      <c r="C9" s="149"/>
      <c r="D9" s="214"/>
      <c r="E9" s="149"/>
      <c r="F9" s="149"/>
      <c r="H9" s="213"/>
      <c r="I9" s="213"/>
      <c r="J9" s="213"/>
      <c r="K9" s="213"/>
      <c r="L9" s="213"/>
      <c r="M9" s="213"/>
      <c r="N9" s="213"/>
      <c r="O9" s="213"/>
      <c r="P9" s="213"/>
      <c r="Q9" s="213"/>
      <c r="R9" s="213"/>
      <c r="S9" s="213"/>
      <c r="T9" s="213"/>
      <c r="U9" s="213"/>
      <c r="V9" s="213"/>
      <c r="W9" s="144"/>
      <c r="X9" s="144"/>
      <c r="Y9" s="144"/>
      <c r="Z9" s="146"/>
      <c r="AA9" s="146"/>
      <c r="AB9" s="144"/>
      <c r="AC9" s="144"/>
      <c r="AD9" s="144"/>
      <c r="AE9" s="144"/>
      <c r="AF9" s="144"/>
      <c r="AG9" s="146"/>
      <c r="AL9" s="124"/>
    </row>
    <row r="10" spans="1:38" ht="25" customHeight="1" thickTop="1" thickBot="1" x14ac:dyDescent="0.4">
      <c r="A10" s="124"/>
      <c r="B10" s="149"/>
      <c r="C10" s="149"/>
      <c r="D10" s="563" t="s">
        <v>93</v>
      </c>
      <c r="E10" s="149"/>
      <c r="F10" s="149"/>
      <c r="H10" s="564" t="s">
        <v>94</v>
      </c>
      <c r="I10" s="526"/>
      <c r="J10" s="526"/>
      <c r="K10" s="527"/>
      <c r="L10" s="213"/>
      <c r="M10" s="215"/>
      <c r="N10" s="215"/>
      <c r="O10" s="213"/>
      <c r="P10" s="215"/>
      <c r="Q10" s="216"/>
      <c r="R10" s="144"/>
      <c r="S10" s="144"/>
      <c r="T10" s="144"/>
      <c r="U10" s="564" t="s">
        <v>95</v>
      </c>
      <c r="V10" s="526"/>
      <c r="W10" s="526"/>
      <c r="X10" s="527"/>
      <c r="Y10" s="144"/>
      <c r="Z10" s="525" t="s">
        <v>96</v>
      </c>
      <c r="AA10" s="526"/>
      <c r="AB10" s="526"/>
      <c r="AC10" s="527"/>
      <c r="AD10" s="213"/>
      <c r="AE10" s="525" t="s">
        <v>97</v>
      </c>
      <c r="AF10" s="546"/>
      <c r="AG10" s="546"/>
      <c r="AH10" s="546"/>
      <c r="AI10" s="546"/>
      <c r="AJ10" s="547"/>
      <c r="AL10" s="124"/>
    </row>
    <row r="11" spans="1:38" ht="25" customHeight="1" thickTop="1" thickBot="1" x14ac:dyDescent="0.4">
      <c r="A11" s="124"/>
      <c r="B11" s="149"/>
      <c r="C11" s="206"/>
      <c r="D11" s="563"/>
      <c r="E11" s="149"/>
      <c r="F11" s="149"/>
      <c r="H11" s="565"/>
      <c r="I11" s="566"/>
      <c r="J11" s="566"/>
      <c r="K11" s="567"/>
      <c r="L11" s="213"/>
      <c r="M11" s="217"/>
      <c r="N11" s="208">
        <v>0</v>
      </c>
      <c r="O11" s="209">
        <f>$N$11+1</f>
        <v>1</v>
      </c>
      <c r="P11" s="210"/>
      <c r="Q11" s="210"/>
      <c r="R11" s="210"/>
      <c r="S11" s="211"/>
      <c r="T11" s="144"/>
      <c r="U11" s="528"/>
      <c r="V11" s="529"/>
      <c r="W11" s="529"/>
      <c r="X11" s="530"/>
      <c r="Y11" s="144"/>
      <c r="Z11" s="528"/>
      <c r="AA11" s="529"/>
      <c r="AB11" s="529"/>
      <c r="AC11" s="530"/>
      <c r="AD11" s="145"/>
      <c r="AE11" s="548"/>
      <c r="AF11" s="549"/>
      <c r="AG11" s="549"/>
      <c r="AH11" s="549"/>
      <c r="AI11" s="549"/>
      <c r="AJ11" s="550"/>
      <c r="AL11" s="124"/>
    </row>
    <row r="12" spans="1:38" ht="25" customHeight="1" thickTop="1" thickBot="1" x14ac:dyDescent="0.4">
      <c r="A12" s="124"/>
      <c r="B12" s="149"/>
      <c r="C12" s="149"/>
      <c r="D12" s="149"/>
      <c r="E12" s="149"/>
      <c r="F12" s="149"/>
      <c r="H12" s="528"/>
      <c r="I12" s="529"/>
      <c r="J12" s="529"/>
      <c r="K12" s="530"/>
      <c r="L12" s="213"/>
      <c r="M12" s="213"/>
      <c r="N12" s="213"/>
      <c r="O12" s="213"/>
      <c r="P12" s="213"/>
      <c r="Q12" s="213"/>
      <c r="R12" s="213"/>
      <c r="S12" s="213"/>
      <c r="T12" s="213"/>
      <c r="U12" s="213"/>
      <c r="V12" s="213"/>
      <c r="W12" s="213"/>
      <c r="X12" s="213"/>
      <c r="Y12" s="213"/>
      <c r="Z12" s="213"/>
      <c r="AA12" s="213"/>
      <c r="AB12" s="213"/>
      <c r="AC12" s="213"/>
      <c r="AD12" s="213"/>
      <c r="AE12" s="213"/>
      <c r="AF12" s="213"/>
      <c r="AG12" s="213"/>
      <c r="AL12" s="124"/>
    </row>
    <row r="13" spans="1:38" ht="25" customHeight="1" thickTop="1" thickBot="1" x14ac:dyDescent="0.4">
      <c r="A13" s="124"/>
      <c r="B13" s="149"/>
      <c r="C13" s="149"/>
      <c r="D13" s="149"/>
      <c r="E13" s="149"/>
      <c r="F13" s="149"/>
      <c r="H13" s="216"/>
      <c r="I13" s="216"/>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L13" s="124"/>
    </row>
    <row r="14" spans="1:38" ht="25" customHeight="1" thickTop="1" x14ac:dyDescent="0.35">
      <c r="A14" s="124"/>
      <c r="B14" s="149"/>
      <c r="C14" s="206"/>
      <c r="D14" s="551" t="s">
        <v>98</v>
      </c>
      <c r="E14" s="149"/>
      <c r="F14" s="149"/>
      <c r="H14" s="552" t="s">
        <v>99</v>
      </c>
      <c r="I14" s="553"/>
      <c r="J14" s="553"/>
      <c r="K14" s="554"/>
      <c r="L14" s="213"/>
      <c r="M14" s="213"/>
      <c r="N14" s="218">
        <v>5</v>
      </c>
      <c r="O14" s="219"/>
      <c r="P14" s="220"/>
      <c r="Q14" s="220"/>
      <c r="R14" s="220"/>
      <c r="S14" s="221"/>
      <c r="T14" s="213"/>
      <c r="U14" s="552" t="s">
        <v>100</v>
      </c>
      <c r="V14" s="553"/>
      <c r="W14" s="553"/>
      <c r="X14" s="554"/>
      <c r="Y14" s="222"/>
      <c r="Z14" s="552" t="s">
        <v>101</v>
      </c>
      <c r="AA14" s="553"/>
      <c r="AB14" s="553"/>
      <c r="AC14" s="554"/>
      <c r="AD14" s="213"/>
      <c r="AE14" s="552" t="s">
        <v>102</v>
      </c>
      <c r="AF14" s="553"/>
      <c r="AG14" s="553"/>
      <c r="AH14" s="554"/>
      <c r="AL14" s="124"/>
    </row>
    <row r="15" spans="1:38" ht="25" customHeight="1" x14ac:dyDescent="0.35">
      <c r="A15" s="124"/>
      <c r="B15" s="149"/>
      <c r="C15" s="149"/>
      <c r="D15" s="551"/>
      <c r="E15" s="149"/>
      <c r="F15" s="149"/>
      <c r="H15" s="555"/>
      <c r="I15" s="556"/>
      <c r="J15" s="556"/>
      <c r="K15" s="557"/>
      <c r="L15" s="223"/>
      <c r="M15" s="223"/>
      <c r="N15" s="218">
        <v>4</v>
      </c>
      <c r="O15" s="224"/>
      <c r="P15" s="225"/>
      <c r="Q15" s="225"/>
      <c r="R15" s="225"/>
      <c r="S15" s="226"/>
      <c r="T15" s="223"/>
      <c r="U15" s="555"/>
      <c r="V15" s="556"/>
      <c r="W15" s="556"/>
      <c r="X15" s="557"/>
      <c r="Y15" s="222"/>
      <c r="Z15" s="555"/>
      <c r="AA15" s="556"/>
      <c r="AB15" s="556"/>
      <c r="AC15" s="557"/>
      <c r="AD15" s="213"/>
      <c r="AE15" s="555"/>
      <c r="AF15" s="556"/>
      <c r="AG15" s="556"/>
      <c r="AH15" s="557"/>
      <c r="AL15" s="124"/>
    </row>
    <row r="16" spans="1:38" ht="25" customHeight="1" thickBot="1" x14ac:dyDescent="0.4">
      <c r="A16" s="124"/>
      <c r="B16" s="149"/>
      <c r="C16" s="149"/>
      <c r="E16" s="149"/>
      <c r="F16" s="149"/>
      <c r="H16" s="558"/>
      <c r="I16" s="559"/>
      <c r="J16" s="559"/>
      <c r="K16" s="560"/>
      <c r="L16" s="227"/>
      <c r="M16" s="227"/>
      <c r="N16" s="218">
        <v>3</v>
      </c>
      <c r="O16" s="224"/>
      <c r="P16" s="225"/>
      <c r="Q16" s="225"/>
      <c r="R16" s="225"/>
      <c r="S16" s="226"/>
      <c r="T16" s="227"/>
      <c r="U16" s="555"/>
      <c r="V16" s="556"/>
      <c r="W16" s="556"/>
      <c r="X16" s="557"/>
      <c r="Y16" s="222"/>
      <c r="Z16" s="555"/>
      <c r="AA16" s="556"/>
      <c r="AB16" s="556"/>
      <c r="AC16" s="557"/>
      <c r="AD16" s="213"/>
      <c r="AE16" s="555"/>
      <c r="AF16" s="556"/>
      <c r="AG16" s="556"/>
      <c r="AH16" s="557"/>
      <c r="AL16" s="124"/>
    </row>
    <row r="17" spans="1:38" ht="25" customHeight="1" thickTop="1" x14ac:dyDescent="0.35">
      <c r="A17" s="124"/>
      <c r="B17" s="149"/>
      <c r="C17" s="149"/>
      <c r="D17" s="149"/>
      <c r="E17" s="149"/>
      <c r="F17" s="149"/>
      <c r="H17" s="552" t="s">
        <v>103</v>
      </c>
      <c r="I17" s="553"/>
      <c r="J17" s="553"/>
      <c r="K17" s="554"/>
      <c r="L17" s="213"/>
      <c r="M17" s="213"/>
      <c r="N17" s="228">
        <v>2</v>
      </c>
      <c r="O17" s="229"/>
      <c r="P17" s="230"/>
      <c r="Q17" s="230"/>
      <c r="R17" s="230"/>
      <c r="S17" s="231"/>
      <c r="T17" s="213"/>
      <c r="U17" s="555"/>
      <c r="V17" s="556"/>
      <c r="W17" s="556"/>
      <c r="X17" s="557"/>
      <c r="Y17" s="213"/>
      <c r="Z17" s="555"/>
      <c r="AA17" s="556"/>
      <c r="AB17" s="556"/>
      <c r="AC17" s="557"/>
      <c r="AD17" s="213"/>
      <c r="AE17" s="555"/>
      <c r="AF17" s="556"/>
      <c r="AG17" s="556"/>
      <c r="AH17" s="557"/>
      <c r="AL17" s="124"/>
    </row>
    <row r="18" spans="1:38" ht="25" customHeight="1" x14ac:dyDescent="0.4">
      <c r="A18" s="124"/>
      <c r="B18" s="149"/>
      <c r="C18" s="185"/>
      <c r="D18" s="149"/>
      <c r="E18" s="149"/>
      <c r="F18" s="149"/>
      <c r="H18" s="555"/>
      <c r="I18" s="556"/>
      <c r="J18" s="556"/>
      <c r="K18" s="557"/>
      <c r="L18" s="213"/>
      <c r="M18" s="213"/>
      <c r="N18" s="218">
        <v>1</v>
      </c>
      <c r="O18" s="232"/>
      <c r="P18" s="233"/>
      <c r="Q18" s="233"/>
      <c r="R18" s="233"/>
      <c r="S18" s="234"/>
      <c r="T18" s="213"/>
      <c r="U18" s="555"/>
      <c r="V18" s="556"/>
      <c r="W18" s="556"/>
      <c r="X18" s="557"/>
      <c r="Y18" s="213"/>
      <c r="Z18" s="555"/>
      <c r="AA18" s="556"/>
      <c r="AB18" s="556"/>
      <c r="AC18" s="557"/>
      <c r="AD18" s="213"/>
      <c r="AE18" s="555"/>
      <c r="AF18" s="556"/>
      <c r="AG18" s="556"/>
      <c r="AH18" s="557"/>
      <c r="AL18" s="124"/>
    </row>
    <row r="19" spans="1:38" ht="25" customHeight="1" thickBot="1" x14ac:dyDescent="0.4">
      <c r="A19" s="124"/>
      <c r="B19" s="149"/>
      <c r="C19" s="191"/>
      <c r="D19" s="149"/>
      <c r="E19" s="149"/>
      <c r="F19" s="149"/>
      <c r="H19" s="558"/>
      <c r="I19" s="559"/>
      <c r="J19" s="559"/>
      <c r="K19" s="560"/>
      <c r="L19" s="213"/>
      <c r="M19" s="213"/>
      <c r="N19" s="235" t="s">
        <v>73</v>
      </c>
      <c r="O19" s="236">
        <v>1</v>
      </c>
      <c r="P19" s="236">
        <v>2</v>
      </c>
      <c r="Q19" s="236">
        <v>3</v>
      </c>
      <c r="R19" s="236">
        <v>4</v>
      </c>
      <c r="S19" s="236">
        <v>5</v>
      </c>
      <c r="T19" s="213"/>
      <c r="U19" s="555"/>
      <c r="V19" s="556"/>
      <c r="W19" s="556"/>
      <c r="X19" s="557"/>
      <c r="Y19" s="213"/>
      <c r="Z19" s="558"/>
      <c r="AA19" s="559"/>
      <c r="AB19" s="559"/>
      <c r="AC19" s="560"/>
      <c r="AD19" s="213"/>
      <c r="AE19" s="558"/>
      <c r="AF19" s="559"/>
      <c r="AG19" s="559"/>
      <c r="AH19" s="560"/>
      <c r="AL19" s="124"/>
    </row>
    <row r="20" spans="1:38" ht="25" customHeight="1" thickTop="1" x14ac:dyDescent="0.35">
      <c r="A20" s="124"/>
      <c r="B20" s="149"/>
      <c r="C20" s="189"/>
      <c r="D20" s="561"/>
      <c r="E20" s="149"/>
      <c r="F20" s="149"/>
      <c r="H20" s="144"/>
      <c r="I20" s="144"/>
      <c r="J20" s="223"/>
      <c r="K20" s="223"/>
      <c r="L20" s="223"/>
      <c r="M20" s="223"/>
      <c r="N20" s="223"/>
      <c r="O20" s="223"/>
      <c r="P20" s="223"/>
      <c r="Q20" s="223"/>
      <c r="R20" s="223"/>
      <c r="S20" s="223"/>
      <c r="T20" s="223"/>
      <c r="U20" s="555"/>
      <c r="V20" s="556"/>
      <c r="W20" s="556"/>
      <c r="X20" s="557"/>
      <c r="Y20" s="213"/>
      <c r="Z20" s="213"/>
      <c r="AA20" s="213"/>
      <c r="AB20" s="213"/>
      <c r="AC20" s="213"/>
      <c r="AD20" s="213"/>
      <c r="AE20" s="213"/>
      <c r="AF20" s="213"/>
      <c r="AG20" s="213"/>
      <c r="AL20" s="124"/>
    </row>
    <row r="21" spans="1:38" ht="25" customHeight="1" thickBot="1" x14ac:dyDescent="0.4">
      <c r="A21" s="124"/>
      <c r="B21" s="149"/>
      <c r="C21" s="191"/>
      <c r="D21" s="561"/>
      <c r="E21" s="149"/>
      <c r="F21" s="149"/>
      <c r="H21" s="144"/>
      <c r="I21" s="144"/>
      <c r="J21" s="237"/>
      <c r="K21" s="237"/>
      <c r="L21" s="237"/>
      <c r="M21" s="237"/>
      <c r="N21" s="237"/>
      <c r="O21" s="237"/>
      <c r="P21" s="237"/>
      <c r="Q21" s="237"/>
      <c r="R21" s="237"/>
      <c r="S21" s="237"/>
      <c r="T21" s="237"/>
      <c r="U21" s="558"/>
      <c r="V21" s="559"/>
      <c r="W21" s="559"/>
      <c r="X21" s="560"/>
      <c r="Y21" s="213"/>
      <c r="Z21" s="213"/>
      <c r="AA21" s="213"/>
      <c r="AB21" s="213"/>
      <c r="AC21" s="213"/>
      <c r="AD21" s="213"/>
      <c r="AE21" s="213"/>
      <c r="AF21" s="213"/>
      <c r="AG21" s="213"/>
      <c r="AL21" s="124"/>
    </row>
    <row r="22" spans="1:38" ht="25" customHeight="1" thickTop="1" x14ac:dyDescent="0.35">
      <c r="A22" s="124"/>
      <c r="B22" s="149"/>
      <c r="C22" s="191"/>
      <c r="D22" s="149"/>
      <c r="E22" s="149"/>
      <c r="F22" s="149"/>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L22" s="124"/>
    </row>
    <row r="23" spans="1:38" ht="25" customHeight="1" x14ac:dyDescent="0.35">
      <c r="A23" s="124"/>
      <c r="B23" s="149"/>
      <c r="C23" s="191"/>
      <c r="D23" s="149"/>
      <c r="E23" s="149"/>
      <c r="F23" s="149"/>
      <c r="G23" s="139"/>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L23" s="124"/>
    </row>
    <row r="24" spans="1:38" ht="25" customHeight="1" x14ac:dyDescent="0.35">
      <c r="A24" s="124"/>
      <c r="B24" s="149"/>
      <c r="C24" s="191"/>
      <c r="D24" s="149"/>
      <c r="E24" s="149"/>
      <c r="F24" s="149"/>
      <c r="G24" s="139"/>
      <c r="H24" s="238"/>
      <c r="I24" s="239"/>
      <c r="J24" s="240"/>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L24" s="124"/>
    </row>
    <row r="25" spans="1:38" ht="25" customHeight="1" x14ac:dyDescent="0.35">
      <c r="A25" s="124"/>
      <c r="B25" s="149"/>
      <c r="C25" s="191"/>
      <c r="D25" s="562" t="s">
        <v>104</v>
      </c>
      <c r="E25" s="149"/>
      <c r="F25" s="134"/>
      <c r="G25" s="135"/>
      <c r="H25" s="144"/>
      <c r="I25" s="144"/>
      <c r="J25" s="223"/>
      <c r="K25" s="223"/>
      <c r="L25" s="223"/>
      <c r="M25" s="223"/>
      <c r="N25" s="223"/>
      <c r="O25" s="223"/>
      <c r="P25" s="223"/>
      <c r="Q25" s="223"/>
      <c r="R25" s="223"/>
      <c r="S25" s="223"/>
      <c r="T25" s="223"/>
      <c r="U25" s="146"/>
      <c r="V25" s="146"/>
      <c r="W25" s="146"/>
      <c r="X25" s="146"/>
      <c r="Y25" s="146"/>
      <c r="Z25" s="146"/>
      <c r="AA25" s="146"/>
      <c r="AB25" s="146"/>
      <c r="AC25" s="146"/>
      <c r="AD25" s="213"/>
      <c r="AE25" s="213"/>
      <c r="AF25" s="213"/>
      <c r="AG25" s="213"/>
      <c r="AL25" s="124"/>
    </row>
    <row r="26" spans="1:38" ht="25" customHeight="1" x14ac:dyDescent="0.35">
      <c r="A26" s="124"/>
      <c r="B26" s="149"/>
      <c r="C26" s="191"/>
      <c r="D26" s="562"/>
      <c r="E26" s="149"/>
      <c r="F26" s="149"/>
      <c r="H26" s="144"/>
      <c r="I26" s="144"/>
      <c r="J26" s="241"/>
      <c r="K26" s="241"/>
      <c r="L26" s="241"/>
      <c r="M26" s="241"/>
      <c r="N26" s="241"/>
      <c r="O26" s="241"/>
      <c r="P26" s="241"/>
      <c r="Q26" s="241"/>
      <c r="R26" s="241"/>
      <c r="S26" s="241"/>
      <c r="T26" s="241"/>
      <c r="U26" s="213"/>
      <c r="V26" s="213"/>
      <c r="W26" s="213"/>
      <c r="X26" s="213"/>
      <c r="Y26" s="213"/>
      <c r="Z26" s="213"/>
      <c r="AA26" s="213"/>
      <c r="AB26" s="213"/>
      <c r="AC26" s="213"/>
      <c r="AD26" s="213"/>
      <c r="AE26" s="213"/>
      <c r="AF26" s="213"/>
      <c r="AG26" s="213"/>
      <c r="AL26" s="124"/>
    </row>
    <row r="27" spans="1:38" ht="25" customHeight="1" x14ac:dyDescent="0.35">
      <c r="A27" s="124"/>
      <c r="B27" s="149"/>
      <c r="C27" s="191"/>
      <c r="D27" s="149"/>
      <c r="E27" s="149"/>
      <c r="F27" s="149"/>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L27" s="124"/>
    </row>
    <row r="28" spans="1:38" ht="25" customHeight="1" x14ac:dyDescent="0.35">
      <c r="A28" s="124"/>
      <c r="B28" s="149"/>
      <c r="C28" s="191"/>
      <c r="D28" s="149"/>
      <c r="E28" s="149"/>
      <c r="F28" s="149"/>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L28" s="124"/>
    </row>
    <row r="29" spans="1:38" ht="25" customHeight="1" x14ac:dyDescent="0.35">
      <c r="A29" s="124"/>
      <c r="B29" s="149"/>
      <c r="C29" s="191"/>
      <c r="D29" s="149"/>
      <c r="E29" s="149"/>
      <c r="F29" s="149"/>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L29" s="124"/>
    </row>
    <row r="30" spans="1:38" ht="25" customHeight="1" x14ac:dyDescent="0.35">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242" t="s">
        <v>105</v>
      </c>
      <c r="AH30" s="242"/>
      <c r="AI30" s="242"/>
      <c r="AJ30" s="242"/>
      <c r="AK30" s="242"/>
      <c r="AL30" s="124"/>
    </row>
  </sheetData>
  <mergeCells count="19">
    <mergeCell ref="D25:D26"/>
    <mergeCell ref="D10:D11"/>
    <mergeCell ref="H10:K12"/>
    <mergeCell ref="U10:X11"/>
    <mergeCell ref="Z10:AC11"/>
    <mergeCell ref="AE10:AJ11"/>
    <mergeCell ref="D14:D15"/>
    <mergeCell ref="H14:K16"/>
    <mergeCell ref="U14:X21"/>
    <mergeCell ref="Z14:AC19"/>
    <mergeCell ref="AE14:AH19"/>
    <mergeCell ref="H17:K19"/>
    <mergeCell ref="D20:D21"/>
    <mergeCell ref="Z6:AC7"/>
    <mergeCell ref="A1:C1"/>
    <mergeCell ref="H2:S2"/>
    <mergeCell ref="D6:D7"/>
    <mergeCell ref="H6:K8"/>
    <mergeCell ref="U6:X7"/>
  </mergeCells>
  <pageMargins left="0.75" right="0.75" top="1" bottom="1" header="0.5" footer="0.5"/>
  <pageSetup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2180-303E-4B83-A568-7C9399158900}">
  <sheetPr>
    <tabColor rgb="FF00B050"/>
  </sheetPr>
  <dimension ref="A1:W110"/>
  <sheetViews>
    <sheetView showGridLines="0" topLeftCell="B1" zoomScale="90" zoomScaleNormal="90" workbookViewId="0">
      <selection activeCell="K11" sqref="K11"/>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3" style="3" customWidth="1"/>
    <col min="10" max="11" width="11.25" style="21" customWidth="1"/>
    <col min="12" max="12" width="1.58203125" style="21" customWidth="1"/>
    <col min="13" max="13" width="6.25" style="577" customWidth="1"/>
    <col min="14" max="14" width="8.75" style="577" customWidth="1"/>
    <col min="15" max="15" width="1.75" style="577" customWidth="1"/>
    <col min="16" max="16" width="7.5" style="577" customWidth="1"/>
    <col min="17" max="17" width="8.33203125" style="575" customWidth="1"/>
    <col min="18" max="18" width="1.83203125" style="3" customWidth="1"/>
    <col min="19" max="19" width="9.83203125" style="3" customWidth="1"/>
    <col min="20" max="20" width="33.58203125" style="3" customWidth="1"/>
    <col min="21" max="21" width="3" style="3" customWidth="1"/>
    <col min="22" max="22" width="6.58203125" style="3" customWidth="1"/>
    <col min="23" max="23" width="3.58203125" style="3" customWidth="1"/>
    <col min="24" max="38" width="7.83203125" style="3" customWidth="1"/>
    <col min="39" max="16384" width="12" style="3"/>
  </cols>
  <sheetData>
    <row r="1" spans="1:23" ht="18" customHeight="1" x14ac:dyDescent="0.35">
      <c r="A1" s="1"/>
      <c r="B1" s="1"/>
      <c r="C1" s="1"/>
      <c r="D1" s="2"/>
      <c r="E1" s="2"/>
      <c r="F1" s="2"/>
      <c r="G1" s="2"/>
      <c r="H1" s="2"/>
      <c r="I1" s="2"/>
      <c r="J1" s="18"/>
      <c r="K1" s="18"/>
      <c r="L1" s="18"/>
      <c r="M1" s="569"/>
      <c r="N1" s="569"/>
      <c r="O1" s="569"/>
      <c r="P1" s="569"/>
      <c r="Q1" s="579"/>
      <c r="R1" s="2"/>
      <c r="S1" s="2"/>
      <c r="T1" s="2"/>
      <c r="U1" s="2"/>
      <c r="V1" s="2"/>
      <c r="W1" s="2"/>
    </row>
    <row r="2" spans="1:23" ht="18" customHeight="1" x14ac:dyDescent="0.35">
      <c r="A2" s="4"/>
      <c r="B2" s="4"/>
      <c r="C2" s="4"/>
      <c r="D2" s="428" t="s">
        <v>56</v>
      </c>
      <c r="E2" s="428"/>
      <c r="F2" s="428"/>
      <c r="G2" s="428"/>
      <c r="H2" s="85"/>
      <c r="I2" s="5"/>
      <c r="J2" s="445" t="s">
        <v>106</v>
      </c>
      <c r="K2" s="445"/>
      <c r="L2" s="445"/>
      <c r="M2" s="445"/>
      <c r="N2" s="445"/>
      <c r="O2" s="445"/>
      <c r="P2" s="445"/>
      <c r="Q2" s="445"/>
      <c r="R2" s="445"/>
      <c r="S2" s="445"/>
      <c r="T2" s="445"/>
      <c r="U2" s="40"/>
      <c r="V2" s="40"/>
      <c r="W2" s="2"/>
    </row>
    <row r="3" spans="1:23" ht="18" customHeight="1" x14ac:dyDescent="0.35">
      <c r="A3" s="4"/>
      <c r="B3" s="4"/>
      <c r="C3" s="4"/>
      <c r="D3" s="428"/>
      <c r="E3" s="428"/>
      <c r="F3" s="428"/>
      <c r="G3" s="428"/>
      <c r="H3" s="85"/>
      <c r="I3" s="5"/>
      <c r="J3" s="445"/>
      <c r="K3" s="445"/>
      <c r="L3" s="445"/>
      <c r="M3" s="445"/>
      <c r="N3" s="445"/>
      <c r="O3" s="445"/>
      <c r="P3" s="445"/>
      <c r="Q3" s="445"/>
      <c r="R3" s="445"/>
      <c r="S3" s="445"/>
      <c r="T3" s="445"/>
      <c r="U3" s="40"/>
      <c r="V3" s="40"/>
      <c r="W3" s="2"/>
    </row>
    <row r="4" spans="1:23" ht="18" customHeight="1" x14ac:dyDescent="0.35">
      <c r="A4" s="4"/>
      <c r="B4" s="4"/>
      <c r="C4" s="4"/>
      <c r="D4" s="428"/>
      <c r="E4" s="428"/>
      <c r="F4" s="428"/>
      <c r="G4" s="428"/>
      <c r="H4" s="85"/>
      <c r="I4" s="5"/>
      <c r="J4" s="445"/>
      <c r="K4" s="445"/>
      <c r="L4" s="445"/>
      <c r="M4" s="445"/>
      <c r="N4" s="445"/>
      <c r="O4" s="445"/>
      <c r="P4" s="445"/>
      <c r="Q4" s="445"/>
      <c r="R4" s="445"/>
      <c r="S4" s="445"/>
      <c r="T4" s="445"/>
      <c r="U4" s="40"/>
      <c r="V4" s="40"/>
      <c r="W4" s="2"/>
    </row>
    <row r="5" spans="1:23" ht="18" customHeight="1" x14ac:dyDescent="0.35">
      <c r="A5" s="4"/>
      <c r="B5" s="4"/>
      <c r="C5" s="4"/>
      <c r="D5" s="428"/>
      <c r="E5" s="428"/>
      <c r="F5" s="428"/>
      <c r="G5" s="428"/>
      <c r="H5" s="85"/>
      <c r="I5" s="5"/>
      <c r="J5" s="445"/>
      <c r="K5" s="445"/>
      <c r="L5" s="445"/>
      <c r="M5" s="445"/>
      <c r="N5" s="445"/>
      <c r="O5" s="445"/>
      <c r="P5" s="445"/>
      <c r="Q5" s="445"/>
      <c r="R5" s="445"/>
      <c r="S5" s="445"/>
      <c r="T5" s="445"/>
      <c r="U5" s="40"/>
      <c r="V5" s="40"/>
      <c r="W5" s="2"/>
    </row>
    <row r="6" spans="1:23" ht="18" customHeight="1" x14ac:dyDescent="0.35">
      <c r="A6" s="6"/>
      <c r="B6" s="6"/>
      <c r="C6" s="6"/>
      <c r="D6" s="6"/>
      <c r="E6" s="6"/>
      <c r="F6" s="6"/>
      <c r="G6" s="6"/>
      <c r="H6" s="6"/>
      <c r="I6" s="6"/>
      <c r="J6" s="19"/>
      <c r="K6" s="19"/>
      <c r="L6" s="19"/>
      <c r="M6" s="570"/>
      <c r="N6" s="570"/>
      <c r="O6" s="570"/>
      <c r="P6" s="570"/>
      <c r="Q6" s="581"/>
      <c r="R6" s="6"/>
      <c r="S6" s="6"/>
      <c r="T6" s="6"/>
      <c r="U6" s="6"/>
      <c r="V6" s="6"/>
      <c r="W6" s="2"/>
    </row>
    <row r="7" spans="1:23" ht="18" customHeight="1" x14ac:dyDescent="0.35">
      <c r="A7" s="2"/>
      <c r="B7" s="5"/>
      <c r="C7" s="5"/>
      <c r="D7" s="5"/>
      <c r="E7" s="5"/>
      <c r="F7" s="5"/>
      <c r="G7" s="5"/>
      <c r="H7" s="5"/>
      <c r="I7" s="27"/>
      <c r="J7" s="3"/>
      <c r="K7" s="3"/>
      <c r="L7" s="27"/>
      <c r="M7" s="571"/>
      <c r="N7" s="571"/>
      <c r="O7" s="571"/>
      <c r="P7" s="571"/>
      <c r="Q7" s="571"/>
      <c r="R7" s="27"/>
      <c r="S7" s="27"/>
      <c r="T7" s="27"/>
      <c r="U7" s="27"/>
      <c r="V7" s="27"/>
      <c r="W7" s="2"/>
    </row>
    <row r="8" spans="1:23" ht="18" customHeight="1" thickBot="1" x14ac:dyDescent="0.4">
      <c r="A8" s="2"/>
      <c r="B8" s="5"/>
      <c r="C8" s="465"/>
      <c r="D8" s="465"/>
      <c r="E8" s="465"/>
      <c r="F8" s="465"/>
      <c r="G8" s="465"/>
      <c r="H8" s="5"/>
      <c r="I8" s="27"/>
      <c r="J8" s="430" t="s">
        <v>53</v>
      </c>
      <c r="K8" s="430"/>
      <c r="L8" s="27"/>
      <c r="M8" s="430"/>
      <c r="N8" s="430"/>
      <c r="O8" s="430"/>
      <c r="P8" s="430"/>
      <c r="Q8" s="430"/>
      <c r="R8" s="430"/>
      <c r="S8" s="27"/>
      <c r="T8" s="27"/>
      <c r="U8" s="27"/>
      <c r="V8" s="27"/>
      <c r="W8" s="2"/>
    </row>
    <row r="9" spans="1:23" ht="18" customHeight="1" thickBot="1" x14ac:dyDescent="0.4">
      <c r="A9" s="2"/>
      <c r="B9" s="5"/>
      <c r="C9" s="465"/>
      <c r="D9" s="465"/>
      <c r="E9" s="465"/>
      <c r="F9" s="465"/>
      <c r="G9" s="465"/>
      <c r="H9" s="5"/>
      <c r="I9" s="27"/>
      <c r="J9" s="122" t="s">
        <v>52</v>
      </c>
      <c r="K9" s="121" t="s">
        <v>51</v>
      </c>
      <c r="L9" s="27"/>
      <c r="M9" s="582" t="s">
        <v>43</v>
      </c>
      <c r="N9" s="583"/>
      <c r="O9" s="584"/>
      <c r="P9" s="582" t="s">
        <v>42</v>
      </c>
      <c r="Q9" s="583"/>
      <c r="R9" s="119"/>
      <c r="S9" s="27"/>
      <c r="T9" s="27"/>
      <c r="U9" s="27"/>
      <c r="V9" s="27"/>
      <c r="W9" s="2"/>
    </row>
    <row r="10" spans="1:23" ht="18" customHeight="1" thickBot="1" x14ac:dyDescent="0.4">
      <c r="A10" s="2"/>
      <c r="B10" s="5"/>
      <c r="C10" s="465"/>
      <c r="D10" s="465"/>
      <c r="E10" s="465"/>
      <c r="F10" s="465"/>
      <c r="G10" s="465"/>
      <c r="H10" s="5"/>
      <c r="I10" s="27"/>
      <c r="J10" s="118">
        <v>0</v>
      </c>
      <c r="K10" s="117">
        <v>229</v>
      </c>
      <c r="L10" s="27"/>
      <c r="M10" s="585" t="s">
        <v>47</v>
      </c>
      <c r="N10" s="572" t="s">
        <v>49</v>
      </c>
      <c r="O10" s="586"/>
      <c r="P10" s="585" t="s">
        <v>47</v>
      </c>
      <c r="Q10" s="587" t="s">
        <v>48</v>
      </c>
      <c r="R10" s="113"/>
      <c r="S10" s="27"/>
      <c r="T10" s="27"/>
      <c r="U10" s="27"/>
      <c r="V10" s="27"/>
      <c r="W10" s="2"/>
    </row>
    <row r="11" spans="1:23" ht="18" customHeight="1" x14ac:dyDescent="0.35">
      <c r="A11" s="2"/>
      <c r="B11" s="5"/>
      <c r="C11" s="465"/>
      <c r="D11" s="465"/>
      <c r="E11" s="465"/>
      <c r="F11" s="465"/>
      <c r="G11" s="465"/>
      <c r="H11" s="5"/>
      <c r="I11" s="27"/>
      <c r="J11" s="35"/>
      <c r="K11" s="36"/>
      <c r="L11" s="27"/>
      <c r="M11" s="588">
        <f>$K$17</f>
        <v>0</v>
      </c>
      <c r="N11" s="573">
        <f t="shared" ref="N11:N26" si="0">J$14*M11</f>
        <v>0</v>
      </c>
      <c r="O11" s="589"/>
      <c r="P11" s="588"/>
      <c r="Q11" s="590"/>
      <c r="R11" s="58"/>
      <c r="S11" s="27"/>
      <c r="T11" s="27"/>
      <c r="U11" s="27"/>
      <c r="V11" s="27"/>
      <c r="W11" s="2"/>
    </row>
    <row r="12" spans="1:23" ht="18" customHeight="1" thickBot="1" x14ac:dyDescent="0.4">
      <c r="A12" s="2"/>
      <c r="B12" s="7"/>
      <c r="C12" s="465"/>
      <c r="D12" s="465"/>
      <c r="E12" s="465"/>
      <c r="F12" s="465"/>
      <c r="G12" s="465"/>
      <c r="H12" s="8"/>
      <c r="I12" s="27"/>
      <c r="J12" s="430" t="s">
        <v>45</v>
      </c>
      <c r="K12" s="430"/>
      <c r="L12" s="31"/>
      <c r="M12" s="588">
        <f t="shared" ref="M12:M26" si="1">M11+K$19</f>
        <v>1</v>
      </c>
      <c r="N12" s="573">
        <f t="shared" si="0"/>
        <v>16</v>
      </c>
      <c r="O12" s="589"/>
      <c r="P12" s="588"/>
      <c r="Q12" s="590"/>
      <c r="R12" s="58"/>
      <c r="S12" s="464"/>
      <c r="T12" s="464"/>
      <c r="U12" s="14"/>
      <c r="V12" s="110"/>
      <c r="W12" s="2"/>
    </row>
    <row r="13" spans="1:23" ht="18" customHeight="1" x14ac:dyDescent="0.35">
      <c r="A13" s="2"/>
      <c r="B13" s="9"/>
      <c r="C13" s="7">
        <v>1</v>
      </c>
      <c r="D13" s="441" t="s">
        <v>183</v>
      </c>
      <c r="E13" s="441"/>
      <c r="F13" s="441"/>
      <c r="G13" s="441"/>
      <c r="H13" s="8"/>
      <c r="I13" s="21"/>
      <c r="J13" s="109" t="s">
        <v>43</v>
      </c>
      <c r="K13" s="108" t="s">
        <v>42</v>
      </c>
      <c r="L13" s="28"/>
      <c r="M13" s="588">
        <f t="shared" si="1"/>
        <v>2</v>
      </c>
      <c r="N13" s="573">
        <f t="shared" si="0"/>
        <v>32</v>
      </c>
      <c r="O13" s="589"/>
      <c r="P13" s="588"/>
      <c r="Q13" s="590"/>
      <c r="R13" s="58"/>
      <c r="S13" s="110"/>
      <c r="T13" s="110"/>
      <c r="U13" s="14"/>
      <c r="V13" s="110"/>
      <c r="W13" s="2"/>
    </row>
    <row r="14" spans="1:23" ht="18" customHeight="1" thickBot="1" x14ac:dyDescent="0.4">
      <c r="A14" s="2"/>
      <c r="B14" s="7"/>
      <c r="C14" s="7"/>
      <c r="D14" s="441"/>
      <c r="E14" s="441"/>
      <c r="F14" s="441"/>
      <c r="G14" s="441"/>
      <c r="H14" s="8"/>
      <c r="I14" s="21"/>
      <c r="J14" s="107">
        <v>16</v>
      </c>
      <c r="K14" s="106">
        <v>7</v>
      </c>
      <c r="L14" s="29"/>
      <c r="M14" s="588">
        <f t="shared" si="1"/>
        <v>3</v>
      </c>
      <c r="N14" s="573">
        <f t="shared" si="0"/>
        <v>48</v>
      </c>
      <c r="O14" s="589"/>
      <c r="P14" s="588"/>
      <c r="Q14" s="590"/>
      <c r="R14" s="58"/>
      <c r="S14" s="110"/>
      <c r="T14" s="110"/>
      <c r="U14" s="14"/>
      <c r="V14" s="30"/>
      <c r="W14" s="2"/>
    </row>
    <row r="15" spans="1:23" ht="18" customHeight="1" x14ac:dyDescent="0.35">
      <c r="A15" s="2"/>
      <c r="B15" s="9"/>
      <c r="C15" s="9"/>
      <c r="D15" s="441"/>
      <c r="E15" s="441"/>
      <c r="F15" s="441"/>
      <c r="G15" s="441"/>
      <c r="H15" s="8"/>
      <c r="I15" s="21"/>
      <c r="J15" s="32"/>
      <c r="K15" s="26"/>
      <c r="M15" s="588">
        <f t="shared" si="1"/>
        <v>4</v>
      </c>
      <c r="N15" s="573">
        <f t="shared" si="0"/>
        <v>64</v>
      </c>
      <c r="O15" s="589"/>
      <c r="P15" s="588"/>
      <c r="Q15" s="590"/>
      <c r="R15" s="58"/>
      <c r="S15" s="456"/>
      <c r="T15" s="456"/>
      <c r="U15" s="14"/>
      <c r="V15" s="30"/>
      <c r="W15" s="2"/>
    </row>
    <row r="16" spans="1:23" ht="18" customHeight="1" x14ac:dyDescent="0.35">
      <c r="A16" s="2"/>
      <c r="B16" s="9"/>
      <c r="C16" s="7"/>
      <c r="D16" s="441"/>
      <c r="E16" s="441"/>
      <c r="F16" s="441"/>
      <c r="G16" s="441"/>
      <c r="H16" s="8"/>
      <c r="I16" s="21"/>
      <c r="J16" s="430" t="s">
        <v>41</v>
      </c>
      <c r="K16" s="430"/>
      <c r="M16" s="588">
        <f t="shared" si="1"/>
        <v>5</v>
      </c>
      <c r="N16" s="573">
        <f t="shared" si="0"/>
        <v>80</v>
      </c>
      <c r="O16" s="589"/>
      <c r="P16" s="588"/>
      <c r="Q16" s="590"/>
      <c r="R16" s="58"/>
      <c r="S16" s="110"/>
      <c r="T16" s="110"/>
      <c r="U16" s="14"/>
      <c r="V16" s="30"/>
      <c r="W16" s="2"/>
    </row>
    <row r="17" spans="1:23" ht="18" customHeight="1" x14ac:dyDescent="0.35">
      <c r="A17" s="2"/>
      <c r="B17" s="9"/>
      <c r="C17" s="7"/>
      <c r="D17" s="441"/>
      <c r="E17" s="441"/>
      <c r="F17" s="441"/>
      <c r="G17" s="441"/>
      <c r="H17" s="10"/>
      <c r="I17" s="21"/>
      <c r="J17" s="458" t="s">
        <v>40</v>
      </c>
      <c r="K17" s="459">
        <v>0</v>
      </c>
      <c r="M17" s="588">
        <f t="shared" si="1"/>
        <v>6</v>
      </c>
      <c r="N17" s="573">
        <f t="shared" si="0"/>
        <v>96</v>
      </c>
      <c r="O17" s="589"/>
      <c r="P17" s="588"/>
      <c r="Q17" s="590"/>
      <c r="R17" s="58"/>
      <c r="S17" s="110"/>
      <c r="T17" s="110"/>
      <c r="U17" s="14"/>
      <c r="V17" s="30"/>
      <c r="W17" s="2"/>
    </row>
    <row r="18" spans="1:23" ht="18" customHeight="1" x14ac:dyDescent="0.35">
      <c r="A18" s="2"/>
      <c r="B18" s="9"/>
      <c r="C18" s="7">
        <v>2</v>
      </c>
      <c r="D18" s="461" t="s">
        <v>39</v>
      </c>
      <c r="E18" s="461"/>
      <c r="F18" s="461"/>
      <c r="G18" s="461"/>
      <c r="H18" s="10"/>
      <c r="I18" s="21"/>
      <c r="J18" s="458"/>
      <c r="K18" s="460"/>
      <c r="M18" s="588">
        <f t="shared" si="1"/>
        <v>7</v>
      </c>
      <c r="N18" s="573">
        <f t="shared" si="0"/>
        <v>112</v>
      </c>
      <c r="O18" s="589"/>
      <c r="P18" s="588"/>
      <c r="Q18" s="590"/>
      <c r="R18" s="58"/>
      <c r="S18" s="456"/>
      <c r="T18" s="456"/>
      <c r="U18" s="14"/>
      <c r="V18" s="30"/>
      <c r="W18" s="2"/>
    </row>
    <row r="19" spans="1:23" ht="18" customHeight="1" x14ac:dyDescent="0.35">
      <c r="A19" s="2"/>
      <c r="B19" s="9"/>
      <c r="C19" s="7"/>
      <c r="D19" s="461"/>
      <c r="E19" s="461"/>
      <c r="F19" s="461"/>
      <c r="G19" s="461"/>
      <c r="H19" s="8"/>
      <c r="I19" s="21"/>
      <c r="J19" s="462" t="s">
        <v>38</v>
      </c>
      <c r="K19" s="596">
        <v>1</v>
      </c>
      <c r="M19" s="588">
        <f t="shared" si="1"/>
        <v>8</v>
      </c>
      <c r="N19" s="573">
        <f t="shared" si="0"/>
        <v>128</v>
      </c>
      <c r="O19" s="589"/>
      <c r="P19" s="588"/>
      <c r="Q19" s="590"/>
      <c r="R19" s="58"/>
      <c r="S19" s="105"/>
      <c r="T19" s="110"/>
      <c r="U19" s="14"/>
      <c r="V19" s="30"/>
      <c r="W19" s="2"/>
    </row>
    <row r="20" spans="1:23" ht="18" customHeight="1" x14ac:dyDescent="0.35">
      <c r="A20" s="2"/>
      <c r="B20" s="11"/>
      <c r="C20" s="7"/>
      <c r="D20" s="461"/>
      <c r="E20" s="461"/>
      <c r="F20" s="461"/>
      <c r="G20" s="461"/>
      <c r="H20" s="8"/>
      <c r="I20" s="21"/>
      <c r="J20" s="462"/>
      <c r="K20" s="596"/>
      <c r="M20" s="588">
        <f t="shared" si="1"/>
        <v>9</v>
      </c>
      <c r="N20" s="573">
        <f t="shared" si="0"/>
        <v>144</v>
      </c>
      <c r="O20" s="589"/>
      <c r="P20" s="588"/>
      <c r="Q20" s="590"/>
      <c r="R20" s="58"/>
      <c r="S20" s="105"/>
      <c r="T20" s="110"/>
      <c r="U20" s="14"/>
      <c r="V20" s="30"/>
      <c r="W20" s="2"/>
    </row>
    <row r="21" spans="1:23" ht="18" customHeight="1" x14ac:dyDescent="0.35">
      <c r="A21" s="2"/>
      <c r="B21" s="9"/>
      <c r="C21" s="7">
        <v>3</v>
      </c>
      <c r="D21" s="436" t="s">
        <v>184</v>
      </c>
      <c r="E21" s="436"/>
      <c r="F21" s="436"/>
      <c r="G21" s="436"/>
      <c r="H21" s="8"/>
      <c r="I21" s="21"/>
      <c r="J21" s="430"/>
      <c r="K21" s="430"/>
      <c r="M21" s="588">
        <f t="shared" si="1"/>
        <v>10</v>
      </c>
      <c r="N21" s="573">
        <f t="shared" si="0"/>
        <v>160</v>
      </c>
      <c r="O21" s="589"/>
      <c r="P21" s="588"/>
      <c r="Q21" s="590"/>
      <c r="R21" s="58"/>
      <c r="S21" s="456"/>
      <c r="T21" s="456"/>
      <c r="U21" s="14"/>
      <c r="V21" s="30"/>
      <c r="W21" s="2"/>
    </row>
    <row r="22" spans="1:23" ht="18" customHeight="1" x14ac:dyDescent="0.35">
      <c r="A22" s="2"/>
      <c r="B22" s="5"/>
      <c r="C22" s="10"/>
      <c r="D22" s="436"/>
      <c r="E22" s="436"/>
      <c r="F22" s="436"/>
      <c r="G22" s="436"/>
      <c r="H22" s="8"/>
      <c r="I22" s="21"/>
      <c r="J22" s="3"/>
      <c r="K22" s="3"/>
      <c r="M22" s="588">
        <f t="shared" si="1"/>
        <v>11</v>
      </c>
      <c r="N22" s="573">
        <f t="shared" si="0"/>
        <v>176</v>
      </c>
      <c r="O22" s="589"/>
      <c r="P22" s="588"/>
      <c r="Q22" s="590"/>
      <c r="R22" s="58"/>
      <c r="S22" s="105"/>
      <c r="T22" s="110"/>
      <c r="U22" s="30"/>
      <c r="V22" s="30"/>
      <c r="W22" s="2"/>
    </row>
    <row r="23" spans="1:23" ht="18" customHeight="1" x14ac:dyDescent="0.35">
      <c r="A23" s="2"/>
      <c r="B23" s="10"/>
      <c r="C23" s="7">
        <v>4</v>
      </c>
      <c r="D23" s="457" t="s">
        <v>185</v>
      </c>
      <c r="E23" s="457"/>
      <c r="F23" s="457"/>
      <c r="G23" s="457"/>
      <c r="H23" s="8"/>
      <c r="I23" s="21"/>
      <c r="J23" s="3"/>
      <c r="K23" s="3"/>
      <c r="M23" s="588">
        <f t="shared" si="1"/>
        <v>12</v>
      </c>
      <c r="N23" s="573">
        <f t="shared" si="0"/>
        <v>192</v>
      </c>
      <c r="O23" s="589"/>
      <c r="P23" s="588"/>
      <c r="Q23" s="590"/>
      <c r="R23" s="58"/>
      <c r="S23" s="105"/>
      <c r="T23" s="110"/>
      <c r="U23" s="30"/>
      <c r="V23" s="30"/>
      <c r="W23" s="2"/>
    </row>
    <row r="24" spans="1:23" ht="18" customHeight="1" x14ac:dyDescent="0.35">
      <c r="A24" s="2"/>
      <c r="B24" s="10"/>
      <c r="C24" s="7"/>
      <c r="D24" s="457"/>
      <c r="E24" s="457"/>
      <c r="F24" s="457"/>
      <c r="G24" s="457"/>
      <c r="H24" s="8"/>
      <c r="I24" s="21"/>
      <c r="J24" s="3"/>
      <c r="K24" s="3"/>
      <c r="M24" s="588">
        <f t="shared" si="1"/>
        <v>13</v>
      </c>
      <c r="N24" s="573">
        <f t="shared" si="0"/>
        <v>208</v>
      </c>
      <c r="O24" s="589"/>
      <c r="P24" s="588"/>
      <c r="Q24" s="590"/>
      <c r="R24" s="58"/>
      <c r="S24" s="30"/>
      <c r="T24" s="30"/>
      <c r="U24" s="30"/>
      <c r="V24" s="30"/>
      <c r="W24" s="2"/>
    </row>
    <row r="25" spans="1:23" ht="18" customHeight="1" x14ac:dyDescent="0.35">
      <c r="A25" s="2"/>
      <c r="B25" s="10"/>
      <c r="C25" s="7"/>
      <c r="D25" s="436"/>
      <c r="E25" s="436"/>
      <c r="F25" s="436"/>
      <c r="G25" s="436"/>
      <c r="H25" s="8"/>
      <c r="I25" s="21"/>
      <c r="J25" s="32"/>
      <c r="K25" s="26"/>
      <c r="M25" s="588">
        <f t="shared" si="1"/>
        <v>14</v>
      </c>
      <c r="N25" s="573">
        <f t="shared" si="0"/>
        <v>224</v>
      </c>
      <c r="O25" s="589"/>
      <c r="P25" s="588"/>
      <c r="Q25" s="590"/>
      <c r="R25" s="58"/>
      <c r="S25" s="30"/>
      <c r="T25" s="30"/>
      <c r="U25" s="30"/>
      <c r="V25" s="30"/>
      <c r="W25" s="2"/>
    </row>
    <row r="26" spans="1:23" ht="18" customHeight="1" x14ac:dyDescent="0.35">
      <c r="A26" s="2"/>
      <c r="B26" s="10"/>
      <c r="C26" s="7">
        <v>5</v>
      </c>
      <c r="D26" s="436"/>
      <c r="E26" s="436"/>
      <c r="F26" s="436"/>
      <c r="G26" s="436"/>
      <c r="H26" s="8"/>
      <c r="I26" s="21"/>
      <c r="J26" s="32"/>
      <c r="K26" s="26"/>
      <c r="M26" s="588">
        <f t="shared" si="1"/>
        <v>15</v>
      </c>
      <c r="N26" s="573">
        <f t="shared" si="0"/>
        <v>240</v>
      </c>
      <c r="O26" s="589"/>
      <c r="P26" s="588"/>
      <c r="Q26" s="590"/>
      <c r="R26" s="58"/>
      <c r="S26" s="30"/>
      <c r="T26" s="30"/>
      <c r="U26" s="30"/>
      <c r="V26" s="30"/>
      <c r="W26" s="2"/>
    </row>
    <row r="27" spans="1:23" ht="18" customHeight="1" x14ac:dyDescent="0.35">
      <c r="A27" s="2"/>
      <c r="B27" s="10"/>
      <c r="C27" s="7"/>
      <c r="D27" s="436"/>
      <c r="E27" s="436"/>
      <c r="F27" s="436"/>
      <c r="G27" s="436"/>
      <c r="H27" s="8"/>
      <c r="I27" s="21"/>
      <c r="J27" s="32"/>
      <c r="K27" s="26"/>
      <c r="M27" s="574"/>
      <c r="N27" s="574"/>
      <c r="O27" s="574"/>
      <c r="P27" s="574"/>
      <c r="Q27" s="574"/>
      <c r="R27" s="26"/>
      <c r="S27" s="30"/>
      <c r="T27" s="30"/>
      <c r="U27" s="30"/>
      <c r="V27" s="30"/>
      <c r="W27" s="2"/>
    </row>
    <row r="28" spans="1:23" ht="18" customHeight="1" x14ac:dyDescent="0.35">
      <c r="A28" s="2"/>
      <c r="B28" s="5"/>
      <c r="C28" s="7"/>
      <c r="D28" s="436"/>
      <c r="E28" s="436"/>
      <c r="F28" s="436"/>
      <c r="G28" s="436"/>
      <c r="H28" s="8"/>
      <c r="I28" s="21"/>
      <c r="J28" s="32"/>
      <c r="K28" s="26"/>
      <c r="M28" s="575"/>
      <c r="N28" s="575"/>
      <c r="O28" s="575"/>
      <c r="P28" s="575"/>
      <c r="S28" s="30"/>
      <c r="T28" s="30"/>
      <c r="U28" s="30"/>
      <c r="V28" s="30"/>
      <c r="W28" s="2"/>
    </row>
    <row r="29" spans="1:23" ht="18" customHeight="1" x14ac:dyDescent="0.35">
      <c r="A29" s="2"/>
      <c r="B29" s="12"/>
      <c r="C29" s="5"/>
      <c r="D29" s="436"/>
      <c r="E29" s="436"/>
      <c r="F29" s="436"/>
      <c r="G29" s="436"/>
      <c r="H29" s="8"/>
      <c r="I29" s="21"/>
      <c r="J29" s="97"/>
      <c r="K29" s="96"/>
      <c r="M29" s="575"/>
      <c r="N29" s="575"/>
      <c r="O29" s="575"/>
      <c r="P29" s="575"/>
      <c r="S29" s="30"/>
      <c r="T29" s="30"/>
      <c r="U29" s="30"/>
      <c r="V29" s="30"/>
      <c r="W29" s="2"/>
    </row>
    <row r="30" spans="1:23" ht="18" customHeight="1" x14ac:dyDescent="0.35">
      <c r="A30" s="2"/>
      <c r="B30" s="12"/>
      <c r="C30" s="12"/>
      <c r="D30" s="436"/>
      <c r="E30" s="436"/>
      <c r="F30" s="436"/>
      <c r="G30" s="436"/>
      <c r="H30" s="8"/>
      <c r="I30" s="21"/>
      <c r="J30" s="97"/>
      <c r="K30" s="96"/>
      <c r="M30" s="575"/>
      <c r="N30" s="575"/>
      <c r="O30" s="575"/>
      <c r="P30" s="575"/>
      <c r="S30" s="30"/>
      <c r="T30" s="30"/>
      <c r="U30" s="30"/>
      <c r="V30" s="30"/>
      <c r="W30" s="2"/>
    </row>
    <row r="31" spans="1:23" ht="18" customHeight="1" x14ac:dyDescent="0.35">
      <c r="A31" s="2"/>
      <c r="B31" s="12"/>
      <c r="C31" s="12"/>
      <c r="D31" s="441"/>
      <c r="E31" s="441"/>
      <c r="F31" s="441"/>
      <c r="G31" s="441"/>
      <c r="H31" s="5"/>
      <c r="I31" s="21"/>
      <c r="J31" s="97"/>
      <c r="K31" s="96"/>
      <c r="L31" s="96"/>
      <c r="M31" s="576"/>
      <c r="N31" s="576"/>
      <c r="O31" s="576"/>
      <c r="P31" s="576"/>
      <c r="Q31" s="577"/>
      <c r="R31" s="21"/>
      <c r="S31" s="30"/>
      <c r="T31" s="30"/>
      <c r="U31" s="30"/>
      <c r="V31" s="30"/>
      <c r="W31" s="2"/>
    </row>
    <row r="32" spans="1:23" ht="18" customHeight="1" x14ac:dyDescent="0.35">
      <c r="A32" s="2"/>
      <c r="B32" s="5"/>
      <c r="C32" s="7">
        <v>6</v>
      </c>
      <c r="D32" s="441"/>
      <c r="E32" s="441"/>
      <c r="F32" s="441"/>
      <c r="G32" s="441"/>
      <c r="H32" s="5"/>
      <c r="I32" s="21"/>
      <c r="J32" s="97"/>
      <c r="K32" s="96"/>
      <c r="L32" s="96"/>
      <c r="M32" s="576"/>
      <c r="N32" s="576"/>
      <c r="O32" s="576"/>
      <c r="P32" s="576"/>
      <c r="Q32" s="577"/>
      <c r="R32" s="21"/>
      <c r="S32" s="30"/>
      <c r="T32" s="30"/>
      <c r="U32" s="30"/>
      <c r="V32" s="30"/>
      <c r="W32" s="2"/>
    </row>
    <row r="33" spans="1:23" ht="18" customHeight="1" x14ac:dyDescent="0.35">
      <c r="A33" s="2"/>
      <c r="B33" s="5"/>
      <c r="C33" s="7"/>
      <c r="D33" s="441"/>
      <c r="E33" s="441"/>
      <c r="F33" s="441"/>
      <c r="G33" s="441"/>
      <c r="H33" s="5"/>
      <c r="I33" s="21"/>
      <c r="J33" s="3"/>
      <c r="K33" s="3"/>
      <c r="L33" s="3"/>
      <c r="M33" s="575"/>
      <c r="N33" s="575"/>
      <c r="O33" s="575"/>
      <c r="P33" s="575"/>
      <c r="Q33" s="591"/>
      <c r="R33" s="100"/>
      <c r="S33" s="100"/>
      <c r="T33" s="100"/>
      <c r="U33" s="30"/>
      <c r="V33" s="30"/>
      <c r="W33" s="2"/>
    </row>
    <row r="34" spans="1:23" ht="18" customHeight="1" x14ac:dyDescent="0.35">
      <c r="A34" s="2"/>
      <c r="B34" s="5"/>
      <c r="C34" s="7">
        <v>7</v>
      </c>
      <c r="D34" s="436"/>
      <c r="E34" s="436"/>
      <c r="F34" s="436"/>
      <c r="G34" s="436"/>
      <c r="H34" s="5"/>
      <c r="I34" s="21"/>
      <c r="J34" s="97"/>
      <c r="K34" s="96"/>
      <c r="L34" s="96"/>
      <c r="M34" s="576"/>
      <c r="N34" s="576"/>
      <c r="O34" s="576"/>
      <c r="P34" s="576"/>
      <c r="Q34" s="577"/>
      <c r="R34" s="21"/>
      <c r="S34" s="30"/>
      <c r="T34" s="30"/>
      <c r="U34" s="30"/>
      <c r="V34" s="30"/>
      <c r="W34" s="2"/>
    </row>
    <row r="35" spans="1:23" ht="18" customHeight="1" x14ac:dyDescent="0.35">
      <c r="A35" s="2"/>
      <c r="B35" s="5"/>
      <c r="C35" s="7"/>
      <c r="D35" s="436"/>
      <c r="E35" s="436"/>
      <c r="F35" s="436"/>
      <c r="G35" s="436"/>
      <c r="H35" s="5"/>
      <c r="I35" s="21"/>
      <c r="O35" s="592"/>
      <c r="P35" s="592"/>
      <c r="Q35" s="577"/>
      <c r="R35" s="21"/>
      <c r="S35" s="30"/>
      <c r="T35" s="30"/>
      <c r="U35" s="30"/>
      <c r="V35" s="30"/>
      <c r="W35" s="2"/>
    </row>
    <row r="36" spans="1:23" ht="18" customHeight="1" x14ac:dyDescent="0.35">
      <c r="A36" s="2"/>
      <c r="B36" s="83"/>
      <c r="C36" s="7">
        <v>8</v>
      </c>
      <c r="D36" s="436"/>
      <c r="E36" s="436"/>
      <c r="F36" s="436"/>
      <c r="G36" s="436"/>
      <c r="H36" s="5"/>
      <c r="I36" s="21"/>
      <c r="O36" s="593"/>
      <c r="P36" s="593"/>
      <c r="Q36" s="577"/>
      <c r="R36" s="21"/>
      <c r="S36" s="30"/>
      <c r="T36" s="30"/>
      <c r="U36" s="30"/>
      <c r="V36" s="30"/>
      <c r="W36" s="2"/>
    </row>
    <row r="37" spans="1:23" ht="18" customHeight="1" x14ac:dyDescent="0.35">
      <c r="A37" s="2"/>
      <c r="B37" s="5"/>
      <c r="C37" s="7"/>
      <c r="D37" s="436"/>
      <c r="E37" s="436"/>
      <c r="F37" s="436"/>
      <c r="G37" s="436"/>
      <c r="H37" s="5"/>
      <c r="I37" s="21"/>
      <c r="J37" s="97"/>
      <c r="K37" s="96"/>
      <c r="L37" s="96"/>
      <c r="M37" s="576"/>
      <c r="N37" s="576"/>
      <c r="O37" s="576"/>
      <c r="P37" s="576"/>
      <c r="Q37" s="577"/>
      <c r="R37" s="21"/>
      <c r="S37" s="30"/>
      <c r="T37" s="30"/>
      <c r="U37" s="30"/>
      <c r="V37" s="30"/>
      <c r="W37" s="2"/>
    </row>
    <row r="38" spans="1:23" ht="18" customHeight="1" x14ac:dyDescent="0.35">
      <c r="A38" s="2"/>
      <c r="B38" s="5"/>
      <c r="C38" s="7"/>
      <c r="D38" s="436"/>
      <c r="E38" s="436"/>
      <c r="F38" s="436"/>
      <c r="G38" s="436"/>
      <c r="H38" s="5"/>
      <c r="I38" s="21"/>
      <c r="J38" s="446" t="s">
        <v>30</v>
      </c>
      <c r="K38" s="447"/>
      <c r="L38" s="448" t="s">
        <v>29</v>
      </c>
      <c r="M38" s="449"/>
      <c r="N38" s="450"/>
      <c r="O38" s="576"/>
      <c r="P38" s="576"/>
      <c r="Q38" s="577"/>
      <c r="R38" s="21"/>
      <c r="S38" s="30"/>
      <c r="T38" s="30"/>
      <c r="U38" s="30"/>
      <c r="V38" s="30"/>
      <c r="W38" s="2"/>
    </row>
    <row r="39" spans="1:23" ht="18" customHeight="1" x14ac:dyDescent="0.35">
      <c r="A39" s="2"/>
      <c r="B39" s="5"/>
      <c r="C39" s="7">
        <v>9</v>
      </c>
      <c r="D39" s="436"/>
      <c r="E39" s="436"/>
      <c r="F39" s="436"/>
      <c r="G39" s="436"/>
      <c r="H39" s="5"/>
      <c r="I39" s="21"/>
      <c r="J39" s="451"/>
      <c r="K39" s="452"/>
      <c r="L39" s="453"/>
      <c r="M39" s="454"/>
      <c r="N39" s="455"/>
      <c r="O39" s="576"/>
      <c r="P39" s="576"/>
      <c r="Q39" s="577"/>
      <c r="R39" s="21"/>
      <c r="S39" s="30"/>
      <c r="T39" s="30"/>
      <c r="U39" s="30"/>
      <c r="V39" s="30"/>
      <c r="W39" s="2"/>
    </row>
    <row r="40" spans="1:23" ht="18" customHeight="1" x14ac:dyDescent="0.35">
      <c r="A40" s="2"/>
      <c r="B40" s="5"/>
      <c r="C40" s="83"/>
      <c r="D40" s="436"/>
      <c r="E40" s="436"/>
      <c r="F40" s="436"/>
      <c r="G40" s="436"/>
      <c r="H40" s="5"/>
      <c r="I40" s="21"/>
      <c r="J40" s="97"/>
      <c r="K40" s="96"/>
      <c r="L40" s="96"/>
      <c r="M40" s="576"/>
      <c r="N40" s="576"/>
      <c r="O40" s="576"/>
      <c r="P40" s="576"/>
      <c r="Q40" s="577"/>
      <c r="R40" s="21"/>
      <c r="S40" s="30"/>
      <c r="T40" s="30"/>
      <c r="U40" s="30"/>
      <c r="V40" s="30"/>
      <c r="W40" s="2"/>
    </row>
    <row r="41" spans="1:23" ht="18" customHeight="1" x14ac:dyDescent="0.35">
      <c r="A41" s="2"/>
      <c r="B41" s="5"/>
      <c r="C41" s="5"/>
      <c r="D41" s="80"/>
      <c r="E41" s="80"/>
      <c r="F41" s="80"/>
      <c r="G41" s="5"/>
      <c r="H41" s="5"/>
      <c r="I41" s="21"/>
      <c r="J41" s="437"/>
      <c r="K41" s="437"/>
      <c r="L41" s="437"/>
      <c r="M41" s="578"/>
      <c r="N41" s="578"/>
      <c r="O41" s="578"/>
      <c r="P41" s="578"/>
      <c r="Q41" s="577"/>
      <c r="R41" s="21"/>
      <c r="S41" s="30"/>
      <c r="T41" s="30"/>
      <c r="U41" s="30"/>
      <c r="V41" s="30"/>
      <c r="W41" s="2"/>
    </row>
    <row r="42" spans="1:23" ht="18" customHeight="1" x14ac:dyDescent="0.35">
      <c r="A42" s="15"/>
      <c r="B42" s="16" t="s">
        <v>0</v>
      </c>
      <c r="C42" s="15"/>
      <c r="D42" s="17"/>
      <c r="E42" s="5"/>
      <c r="F42" s="5"/>
      <c r="G42" s="5"/>
      <c r="H42" s="5"/>
      <c r="I42" s="21"/>
      <c r="M42" s="571"/>
      <c r="Q42" s="577"/>
      <c r="R42" s="21"/>
      <c r="S42" s="30"/>
      <c r="T42" s="30"/>
      <c r="U42" s="30"/>
      <c r="V42" s="30"/>
      <c r="W42" s="2"/>
    </row>
    <row r="43" spans="1:23" ht="18" customHeight="1" x14ac:dyDescent="0.35">
      <c r="A43" s="2"/>
      <c r="B43" s="5"/>
      <c r="C43" s="5"/>
      <c r="D43" s="5"/>
      <c r="E43" s="5"/>
      <c r="F43" s="5"/>
      <c r="G43" s="5"/>
      <c r="H43" s="5"/>
      <c r="I43" s="21"/>
      <c r="M43" s="571"/>
      <c r="Q43" s="577"/>
      <c r="R43" s="21"/>
      <c r="S43" s="30"/>
      <c r="T43" s="30"/>
      <c r="U43" s="30"/>
      <c r="V43" s="30"/>
      <c r="W43" s="2"/>
    </row>
    <row r="44" spans="1:23" ht="18" customHeight="1" x14ac:dyDescent="0.35">
      <c r="A44" s="2"/>
      <c r="B44" s="5"/>
      <c r="C44" s="5"/>
      <c r="D44" s="444"/>
      <c r="E44" s="444"/>
      <c r="F44" s="444"/>
      <c r="G44" s="444"/>
      <c r="H44" s="5"/>
      <c r="I44" s="21"/>
      <c r="M44" s="571"/>
      <c r="Q44" s="577"/>
      <c r="R44" s="21"/>
      <c r="S44" s="30"/>
      <c r="T44" s="30"/>
      <c r="U44" s="30"/>
      <c r="V44" s="30"/>
      <c r="W44" s="2"/>
    </row>
    <row r="45" spans="1:23" ht="18" customHeight="1" x14ac:dyDescent="0.35">
      <c r="A45" s="2"/>
      <c r="B45" s="5"/>
      <c r="C45" s="5"/>
      <c r="D45" s="444"/>
      <c r="E45" s="444"/>
      <c r="F45" s="444"/>
      <c r="G45" s="444"/>
      <c r="H45" s="5"/>
      <c r="I45" s="21"/>
      <c r="M45" s="571"/>
      <c r="Q45" s="577"/>
      <c r="R45" s="21"/>
      <c r="S45" s="30"/>
      <c r="T45" s="30"/>
      <c r="U45" s="30"/>
      <c r="V45" s="30"/>
      <c r="W45" s="2"/>
    </row>
    <row r="46" spans="1:23" ht="18" customHeight="1" x14ac:dyDescent="0.35">
      <c r="A46" s="2"/>
      <c r="B46" s="5"/>
      <c r="C46" s="5"/>
      <c r="D46" s="444"/>
      <c r="E46" s="444"/>
      <c r="F46" s="444"/>
      <c r="G46" s="444"/>
      <c r="H46" s="5"/>
      <c r="I46" s="21"/>
      <c r="M46" s="571"/>
      <c r="Q46" s="577"/>
      <c r="R46" s="21"/>
      <c r="S46" s="30"/>
      <c r="T46" s="30"/>
      <c r="U46" s="30"/>
      <c r="V46" s="30"/>
      <c r="W46" s="2"/>
    </row>
    <row r="47" spans="1:23" ht="18" customHeight="1" x14ac:dyDescent="0.35">
      <c r="A47" s="2"/>
      <c r="B47" s="5"/>
      <c r="C47" s="5"/>
      <c r="D47" s="444"/>
      <c r="E47" s="444"/>
      <c r="F47" s="444"/>
      <c r="G47" s="444"/>
      <c r="H47" s="5"/>
      <c r="I47" s="21"/>
      <c r="M47" s="571"/>
      <c r="Q47" s="577"/>
      <c r="R47" s="21"/>
      <c r="S47" s="30"/>
      <c r="T47" s="30"/>
      <c r="U47" s="30"/>
      <c r="V47" s="30"/>
      <c r="W47" s="2"/>
    </row>
    <row r="48" spans="1:23" ht="18" customHeight="1" x14ac:dyDescent="0.35">
      <c r="A48" s="2"/>
      <c r="B48" s="5"/>
      <c r="C48" s="5"/>
      <c r="D48" s="444"/>
      <c r="E48" s="444"/>
      <c r="F48" s="444"/>
      <c r="G48" s="444"/>
      <c r="H48" s="5"/>
      <c r="I48" s="21"/>
      <c r="M48" s="571"/>
      <c r="Q48" s="577"/>
      <c r="R48" s="21"/>
      <c r="S48" s="30"/>
      <c r="T48" s="30"/>
      <c r="U48" s="30"/>
      <c r="V48" s="30"/>
      <c r="W48" s="2"/>
    </row>
    <row r="49" spans="1:23" ht="18" customHeight="1" x14ac:dyDescent="0.35">
      <c r="A49" s="2"/>
      <c r="B49" s="5"/>
      <c r="C49" s="5"/>
      <c r="D49" s="95"/>
      <c r="E49" s="95"/>
      <c r="F49" s="95"/>
      <c r="G49" s="95"/>
      <c r="H49" s="5"/>
      <c r="I49" s="21"/>
      <c r="M49" s="571"/>
      <c r="Q49" s="577"/>
      <c r="R49" s="21"/>
      <c r="S49" s="30"/>
      <c r="T49" s="30"/>
      <c r="U49" s="30"/>
      <c r="V49" s="30"/>
      <c r="W49" s="2"/>
    </row>
    <row r="50" spans="1:23" ht="18" customHeight="1" x14ac:dyDescent="0.35">
      <c r="A50" s="2"/>
      <c r="B50" s="5"/>
      <c r="C50" s="5"/>
      <c r="D50" s="442" t="s">
        <v>12</v>
      </c>
      <c r="E50" s="442"/>
      <c r="F50" s="442"/>
      <c r="G50" s="95"/>
      <c r="H50" s="5"/>
      <c r="I50" s="21"/>
      <c r="M50" s="571"/>
      <c r="Q50" s="577"/>
      <c r="R50" s="21"/>
      <c r="S50" s="30"/>
      <c r="T50" s="30"/>
      <c r="U50" s="30"/>
      <c r="V50" s="30"/>
      <c r="W50" s="2"/>
    </row>
    <row r="51" spans="1:23" ht="18" customHeight="1" x14ac:dyDescent="0.35">
      <c r="A51" s="2"/>
      <c r="B51" s="5"/>
      <c r="C51" s="5"/>
      <c r="D51" s="442"/>
      <c r="E51" s="442"/>
      <c r="F51" s="442"/>
      <c r="G51" s="95"/>
      <c r="H51" s="5"/>
      <c r="I51" s="21"/>
      <c r="M51" s="571"/>
      <c r="Q51" s="577"/>
      <c r="R51" s="21"/>
      <c r="S51" s="30"/>
      <c r="T51" s="30"/>
      <c r="U51" s="30"/>
      <c r="V51" s="30"/>
      <c r="W51" s="2"/>
    </row>
    <row r="52" spans="1:23" ht="18" customHeight="1" x14ac:dyDescent="0.35">
      <c r="A52" s="2"/>
      <c r="B52" s="5"/>
      <c r="C52" s="5"/>
      <c r="D52" s="442"/>
      <c r="E52" s="442"/>
      <c r="F52" s="442"/>
      <c r="G52" s="95"/>
      <c r="H52" s="5"/>
      <c r="I52" s="21"/>
      <c r="M52" s="571"/>
      <c r="Q52" s="577"/>
      <c r="R52" s="21"/>
      <c r="S52" s="30"/>
      <c r="T52" s="30"/>
      <c r="U52" s="30"/>
      <c r="V52" s="30"/>
      <c r="W52" s="2"/>
    </row>
    <row r="53" spans="1:23" ht="18" customHeight="1" x14ac:dyDescent="0.35">
      <c r="A53" s="2"/>
      <c r="B53" s="5"/>
      <c r="C53" s="5"/>
      <c r="D53" s="442"/>
      <c r="E53" s="442"/>
      <c r="F53" s="442"/>
      <c r="G53" s="95"/>
      <c r="H53" s="5"/>
      <c r="I53" s="21"/>
      <c r="M53" s="571"/>
      <c r="Q53" s="577"/>
      <c r="R53" s="21"/>
      <c r="S53" s="30"/>
      <c r="T53" s="30"/>
      <c r="U53" s="30"/>
      <c r="V53" s="30"/>
      <c r="W53" s="2"/>
    </row>
    <row r="54" spans="1:23" ht="18" customHeight="1" x14ac:dyDescent="0.35">
      <c r="A54" s="2"/>
      <c r="B54" s="5"/>
      <c r="C54" s="5"/>
      <c r="D54" s="5"/>
      <c r="E54" s="5"/>
      <c r="F54" s="5"/>
      <c r="G54" s="5"/>
      <c r="H54" s="5"/>
      <c r="I54" s="21"/>
      <c r="M54" s="571"/>
      <c r="Q54" s="577"/>
      <c r="R54" s="21"/>
      <c r="S54" s="30"/>
      <c r="T54" s="30"/>
      <c r="U54" s="30"/>
      <c r="V54" s="30"/>
      <c r="W54" s="2"/>
    </row>
    <row r="55" spans="1:23" ht="18" customHeight="1" x14ac:dyDescent="0.35">
      <c r="A55" s="2"/>
      <c r="B55" s="2"/>
      <c r="C55" s="2"/>
      <c r="D55" s="443" t="s">
        <v>13</v>
      </c>
      <c r="E55" s="443"/>
      <c r="F55" s="443"/>
      <c r="G55" s="443"/>
      <c r="H55" s="443"/>
      <c r="I55" s="2"/>
      <c r="J55" s="2"/>
      <c r="K55" s="2"/>
      <c r="L55" s="2"/>
      <c r="M55" s="579"/>
      <c r="N55" s="579"/>
      <c r="O55" s="579"/>
      <c r="P55" s="579"/>
      <c r="Q55" s="579"/>
      <c r="R55" s="2"/>
      <c r="S55" s="2"/>
      <c r="T55" s="2"/>
      <c r="U55" s="2"/>
      <c r="V55" s="2"/>
      <c r="W55" s="2"/>
    </row>
    <row r="56" spans="1:23" ht="18" customHeight="1" x14ac:dyDescent="0.35">
      <c r="I56" s="21"/>
      <c r="M56" s="571"/>
      <c r="Q56" s="577"/>
      <c r="R56" s="21"/>
      <c r="S56" s="30"/>
      <c r="T56" s="30"/>
      <c r="U56" s="30"/>
      <c r="V56" s="30"/>
    </row>
    <row r="57" spans="1:23" ht="18" customHeight="1" x14ac:dyDescent="0.35">
      <c r="I57" s="21"/>
      <c r="M57" s="571"/>
      <c r="Q57" s="577"/>
      <c r="R57" s="21"/>
      <c r="S57" s="30"/>
      <c r="T57" s="30"/>
      <c r="U57" s="30"/>
      <c r="V57" s="30"/>
    </row>
    <row r="58" spans="1:23" ht="18" customHeight="1" x14ac:dyDescent="0.35">
      <c r="I58" s="21"/>
      <c r="M58" s="571"/>
      <c r="Q58" s="577"/>
      <c r="R58" s="21"/>
      <c r="S58" s="30"/>
      <c r="T58" s="30"/>
      <c r="U58" s="30"/>
      <c r="V58" s="30"/>
    </row>
    <row r="59" spans="1:23" ht="18" customHeight="1" x14ac:dyDescent="0.35">
      <c r="I59" s="21"/>
      <c r="M59" s="571"/>
      <c r="Q59" s="577"/>
      <c r="R59" s="21"/>
      <c r="S59" s="30"/>
      <c r="T59" s="30"/>
      <c r="U59" s="30"/>
      <c r="V59" s="30"/>
    </row>
    <row r="60" spans="1:23" ht="18" customHeight="1" x14ac:dyDescent="0.35">
      <c r="I60" s="21"/>
      <c r="M60" s="571"/>
      <c r="Q60" s="577"/>
      <c r="R60" s="21"/>
      <c r="S60" s="30"/>
      <c r="T60" s="30"/>
      <c r="U60" s="30"/>
      <c r="V60" s="30"/>
    </row>
    <row r="61" spans="1:23" ht="18" customHeight="1" x14ac:dyDescent="0.35">
      <c r="I61" s="21"/>
      <c r="M61" s="571"/>
      <c r="Q61" s="577"/>
      <c r="R61" s="21"/>
      <c r="S61" s="30"/>
      <c r="T61" s="30"/>
      <c r="U61" s="30"/>
      <c r="V61" s="30"/>
    </row>
    <row r="62" spans="1:23" ht="18" customHeight="1" x14ac:dyDescent="0.35">
      <c r="I62" s="21"/>
      <c r="M62" s="571"/>
      <c r="Q62" s="577"/>
      <c r="R62" s="21"/>
      <c r="S62" s="30"/>
      <c r="T62" s="30"/>
      <c r="U62" s="30"/>
      <c r="V62" s="30"/>
    </row>
    <row r="63" spans="1:23" ht="18" customHeight="1" x14ac:dyDescent="0.35">
      <c r="M63" s="594"/>
      <c r="S63" s="23"/>
      <c r="T63" s="23"/>
      <c r="U63" s="23"/>
      <c r="V63" s="24"/>
    </row>
    <row r="64" spans="1:23" ht="18" customHeight="1" x14ac:dyDescent="0.35">
      <c r="M64" s="594"/>
      <c r="S64" s="23"/>
      <c r="T64" s="23"/>
      <c r="U64" s="23"/>
      <c r="V64" s="24"/>
    </row>
    <row r="65" spans="13:22" ht="18" customHeight="1" x14ac:dyDescent="0.35">
      <c r="M65" s="594"/>
      <c r="S65" s="23"/>
      <c r="T65" s="23"/>
      <c r="U65" s="23"/>
      <c r="V65" s="24"/>
    </row>
    <row r="66" spans="13:22" ht="18" customHeight="1" x14ac:dyDescent="0.35">
      <c r="M66" s="594"/>
      <c r="S66" s="23"/>
      <c r="T66" s="23"/>
      <c r="U66" s="23"/>
      <c r="V66" s="24"/>
    </row>
    <row r="67" spans="13:22" ht="18" customHeight="1" x14ac:dyDescent="0.35">
      <c r="M67" s="594"/>
      <c r="S67" s="23"/>
      <c r="T67" s="23"/>
      <c r="U67" s="23"/>
      <c r="V67" s="24"/>
    </row>
    <row r="68" spans="13:22" ht="18" customHeight="1" x14ac:dyDescent="0.35">
      <c r="M68" s="594"/>
      <c r="S68"/>
      <c r="T68" s="23"/>
      <c r="U68" s="23"/>
      <c r="V68" s="24"/>
    </row>
    <row r="69" spans="13:22" ht="18" customHeight="1" x14ac:dyDescent="0.35">
      <c r="M69" s="594"/>
      <c r="S69"/>
      <c r="T69" s="23"/>
      <c r="U69" s="23"/>
      <c r="V69" s="24"/>
    </row>
    <row r="70" spans="13:22" ht="18" customHeight="1" x14ac:dyDescent="0.35">
      <c r="M70" s="594"/>
      <c r="S70"/>
      <c r="T70" s="23"/>
      <c r="U70" s="23"/>
      <c r="V70" s="24"/>
    </row>
    <row r="71" spans="13:22" ht="18" customHeight="1" x14ac:dyDescent="0.35">
      <c r="M71" s="594"/>
      <c r="S71"/>
      <c r="T71" s="23"/>
      <c r="U71" s="23"/>
      <c r="V71" s="24"/>
    </row>
    <row r="72" spans="13:22" ht="18" customHeight="1" x14ac:dyDescent="0.35">
      <c r="M72" s="594"/>
      <c r="S72"/>
      <c r="T72" s="23"/>
      <c r="U72" s="23"/>
      <c r="V72" s="24"/>
    </row>
    <row r="73" spans="13:22" ht="18" customHeight="1" x14ac:dyDescent="0.35">
      <c r="M73" s="594"/>
      <c r="S73"/>
      <c r="T73" s="23"/>
      <c r="U73" s="23"/>
      <c r="V73" s="24"/>
    </row>
    <row r="74" spans="13:22" ht="18" customHeight="1" x14ac:dyDescent="0.35">
      <c r="M74" s="594"/>
      <c r="S74"/>
      <c r="T74" s="23"/>
      <c r="U74" s="23"/>
      <c r="V74" s="24"/>
    </row>
    <row r="75" spans="13:22" ht="18" customHeight="1" x14ac:dyDescent="0.35">
      <c r="M75" s="594"/>
      <c r="S75"/>
      <c r="T75" s="23"/>
      <c r="U75" s="23"/>
      <c r="V75" s="24"/>
    </row>
    <row r="76" spans="13:22" ht="18" customHeight="1" x14ac:dyDescent="0.35">
      <c r="M76" s="594"/>
      <c r="S76"/>
      <c r="T76" s="23"/>
      <c r="U76" s="23"/>
      <c r="V76" s="24"/>
    </row>
    <row r="77" spans="13:22" ht="18" customHeight="1" x14ac:dyDescent="0.35">
      <c r="M77" s="594"/>
      <c r="S77"/>
      <c r="T77" s="23"/>
      <c r="U77" s="23"/>
      <c r="V77" s="24"/>
    </row>
    <row r="78" spans="13:22" ht="18" customHeight="1" x14ac:dyDescent="0.35">
      <c r="M78" s="594"/>
      <c r="S78"/>
      <c r="T78" s="23"/>
      <c r="U78" s="23"/>
      <c r="V78" s="24"/>
    </row>
    <row r="79" spans="13:22" ht="18" customHeight="1" x14ac:dyDescent="0.35">
      <c r="M79" s="594"/>
      <c r="S79"/>
      <c r="T79" s="23"/>
      <c r="U79" s="23"/>
      <c r="V79" s="24"/>
    </row>
    <row r="80" spans="13:22" ht="18" customHeight="1" x14ac:dyDescent="0.35">
      <c r="M80" s="594"/>
      <c r="S80"/>
      <c r="T80" s="23"/>
      <c r="U80" s="23"/>
      <c r="V80" s="24"/>
    </row>
    <row r="81" spans="13:22" ht="18" customHeight="1" x14ac:dyDescent="0.35">
      <c r="M81" s="594"/>
      <c r="S81"/>
      <c r="T81" s="23"/>
      <c r="U81" s="23"/>
      <c r="V81" s="24"/>
    </row>
    <row r="82" spans="13:22" ht="18" customHeight="1" x14ac:dyDescent="0.35">
      <c r="M82" s="594"/>
      <c r="S82"/>
      <c r="T82" s="23"/>
      <c r="U82" s="23"/>
      <c r="V82" s="24"/>
    </row>
    <row r="83" spans="13:22" ht="18" customHeight="1" x14ac:dyDescent="0.35">
      <c r="M83" s="594"/>
      <c r="S83"/>
      <c r="T83" s="23"/>
      <c r="U83" s="23"/>
      <c r="V83" s="24"/>
    </row>
    <row r="84" spans="13:22" ht="18" customHeight="1" x14ac:dyDescent="0.35">
      <c r="M84" s="594"/>
      <c r="S84"/>
      <c r="T84" s="23"/>
      <c r="U84" s="23"/>
      <c r="V84" s="24"/>
    </row>
    <row r="85" spans="13:22" ht="18" customHeight="1" x14ac:dyDescent="0.35">
      <c r="M85" s="594"/>
      <c r="S85"/>
      <c r="T85" s="23"/>
      <c r="U85" s="23"/>
      <c r="V85" s="24"/>
    </row>
    <row r="86" spans="13:22" ht="18" customHeight="1" x14ac:dyDescent="0.35">
      <c r="M86" s="594"/>
      <c r="S86"/>
      <c r="T86" s="23"/>
      <c r="U86" s="23"/>
      <c r="V86" s="24"/>
    </row>
    <row r="87" spans="13:22" ht="18" customHeight="1" x14ac:dyDescent="0.35">
      <c r="M87" s="594"/>
      <c r="S87"/>
      <c r="T87" s="23"/>
      <c r="U87" s="23"/>
      <c r="V87" s="24"/>
    </row>
    <row r="88" spans="13:22" ht="18" customHeight="1" x14ac:dyDescent="0.35">
      <c r="M88" s="594"/>
      <c r="S88"/>
      <c r="T88" s="23"/>
      <c r="U88" s="23"/>
      <c r="V88" s="24"/>
    </row>
    <row r="89" spans="13:22" ht="18" customHeight="1" x14ac:dyDescent="0.35">
      <c r="M89" s="594"/>
      <c r="S89"/>
      <c r="T89" s="23"/>
      <c r="U89" s="23"/>
      <c r="V89" s="24"/>
    </row>
    <row r="90" spans="13:22" ht="18" customHeight="1" x14ac:dyDescent="0.35">
      <c r="M90" s="594"/>
      <c r="S90"/>
      <c r="T90" s="23"/>
      <c r="U90" s="23"/>
      <c r="V90" s="24"/>
    </row>
    <row r="91" spans="13:22" ht="18" customHeight="1" x14ac:dyDescent="0.35">
      <c r="M91" s="594"/>
      <c r="S91"/>
      <c r="T91" s="23"/>
      <c r="U91" s="23"/>
      <c r="V91" s="24"/>
    </row>
    <row r="92" spans="13:22" ht="18" customHeight="1" x14ac:dyDescent="0.35">
      <c r="M92" s="594"/>
      <c r="S92"/>
      <c r="T92" s="23"/>
      <c r="U92" s="23"/>
      <c r="V92" s="24"/>
    </row>
    <row r="93" spans="13:22" ht="18" customHeight="1" x14ac:dyDescent="0.35">
      <c r="M93" s="594"/>
      <c r="S93"/>
      <c r="T93" s="23"/>
      <c r="U93" s="23"/>
      <c r="V93" s="24"/>
    </row>
    <row r="94" spans="13:22" ht="18" customHeight="1" x14ac:dyDescent="0.35">
      <c r="M94" s="594"/>
      <c r="S94"/>
      <c r="T94" s="23"/>
      <c r="U94" s="23"/>
      <c r="V94" s="24"/>
    </row>
    <row r="95" spans="13:22" ht="18" customHeight="1" x14ac:dyDescent="0.35">
      <c r="M95" s="594"/>
      <c r="S95"/>
      <c r="T95" s="23"/>
      <c r="U95" s="23"/>
      <c r="V95" s="24"/>
    </row>
    <row r="96" spans="13:22" ht="18" customHeight="1" x14ac:dyDescent="0.35">
      <c r="M96" s="594"/>
      <c r="S96"/>
      <c r="T96" s="23"/>
      <c r="U96" s="23"/>
      <c r="V96" s="24"/>
    </row>
    <row r="97" spans="9:22" ht="18" customHeight="1" x14ac:dyDescent="0.35">
      <c r="M97" s="594"/>
      <c r="S97"/>
      <c r="T97" s="23"/>
      <c r="U97" s="23"/>
      <c r="V97" s="24"/>
    </row>
    <row r="98" spans="9:22" ht="18" customHeight="1" x14ac:dyDescent="0.35">
      <c r="M98" s="594"/>
      <c r="S98"/>
      <c r="T98" s="23"/>
      <c r="U98" s="23"/>
      <c r="V98" s="24"/>
    </row>
    <row r="99" spans="9:22" ht="18" customHeight="1" x14ac:dyDescent="0.35">
      <c r="M99" s="594"/>
      <c r="S99"/>
      <c r="T99" s="23"/>
      <c r="U99" s="23"/>
      <c r="V99" s="24"/>
    </row>
    <row r="100" spans="9:22" ht="18" customHeight="1" x14ac:dyDescent="0.35">
      <c r="M100" s="594"/>
      <c r="S100"/>
      <c r="T100" s="23"/>
      <c r="U100" s="23"/>
      <c r="V100" s="24"/>
    </row>
    <row r="101" spans="9:22" ht="18" customHeight="1" x14ac:dyDescent="0.35">
      <c r="M101" s="594"/>
      <c r="S101"/>
      <c r="T101" s="23"/>
      <c r="U101" s="23"/>
      <c r="V101" s="24"/>
    </row>
    <row r="102" spans="9:22" ht="18" customHeight="1" x14ac:dyDescent="0.35">
      <c r="M102" s="594"/>
      <c r="S102"/>
      <c r="T102" s="23"/>
      <c r="U102" s="23"/>
      <c r="V102" s="24"/>
    </row>
    <row r="103" spans="9:22" ht="18" customHeight="1" x14ac:dyDescent="0.35">
      <c r="M103" s="594"/>
      <c r="S103"/>
      <c r="T103" s="23"/>
      <c r="U103" s="23"/>
      <c r="V103" s="24"/>
    </row>
    <row r="104" spans="9:22" ht="18" customHeight="1" x14ac:dyDescent="0.35">
      <c r="M104" s="594"/>
      <c r="S104"/>
      <c r="T104" s="23"/>
      <c r="U104" s="23"/>
      <c r="V104" s="24"/>
    </row>
    <row r="105" spans="9:22" ht="18" customHeight="1" x14ac:dyDescent="0.35">
      <c r="M105" s="594"/>
      <c r="S105"/>
      <c r="T105" s="23"/>
      <c r="U105" s="23"/>
      <c r="V105" s="24"/>
    </row>
    <row r="106" spans="9:22" ht="18" customHeight="1" x14ac:dyDescent="0.35">
      <c r="M106" s="594"/>
      <c r="S106"/>
      <c r="T106" s="23"/>
      <c r="U106" s="23"/>
      <c r="V106" s="24"/>
    </row>
    <row r="107" spans="9:22" ht="18" customHeight="1" x14ac:dyDescent="0.35">
      <c r="I107" s="13"/>
      <c r="J107" s="22"/>
      <c r="K107" s="22"/>
      <c r="L107" s="22"/>
      <c r="M107" s="580"/>
      <c r="N107" s="580"/>
      <c r="O107" s="580"/>
      <c r="P107" s="580"/>
      <c r="Q107" s="595"/>
      <c r="R107" s="13"/>
      <c r="S107" s="13"/>
      <c r="T107" s="13"/>
      <c r="U107" s="13"/>
      <c r="V107" s="13"/>
    </row>
    <row r="108" spans="9:22" ht="18" customHeight="1" x14ac:dyDescent="0.35">
      <c r="I108" s="13"/>
      <c r="J108" s="22"/>
      <c r="K108" s="22"/>
      <c r="L108" s="22"/>
      <c r="M108" s="580"/>
      <c r="N108" s="580"/>
      <c r="O108" s="580"/>
      <c r="P108" s="580"/>
      <c r="Q108" s="595"/>
      <c r="R108" s="13"/>
      <c r="S108" s="13"/>
      <c r="T108" s="13"/>
      <c r="U108" s="13"/>
      <c r="V108" s="13"/>
    </row>
    <row r="109" spans="9:22" ht="18" customHeight="1" x14ac:dyDescent="0.35">
      <c r="I109" s="13"/>
      <c r="J109" s="22"/>
      <c r="K109" s="22"/>
      <c r="L109" s="22"/>
      <c r="M109" s="580"/>
      <c r="N109" s="580"/>
      <c r="O109" s="580"/>
      <c r="P109" s="580"/>
      <c r="Q109" s="595"/>
      <c r="R109" s="13"/>
      <c r="S109" s="13"/>
      <c r="T109" s="13"/>
      <c r="U109" s="13"/>
      <c r="V109" s="13"/>
    </row>
    <row r="110" spans="9:22" ht="18" customHeight="1" x14ac:dyDescent="0.35">
      <c r="T110" s="25"/>
      <c r="U110" s="25"/>
      <c r="V110" s="25"/>
    </row>
  </sheetData>
  <mergeCells count="35">
    <mergeCell ref="S12:T12"/>
    <mergeCell ref="D2:G5"/>
    <mergeCell ref="C8:G12"/>
    <mergeCell ref="J8:K8"/>
    <mergeCell ref="M8:R8"/>
    <mergeCell ref="M9:N9"/>
    <mergeCell ref="P9:Q9"/>
    <mergeCell ref="J12:K12"/>
    <mergeCell ref="D25:G30"/>
    <mergeCell ref="D31:G33"/>
    <mergeCell ref="D13:G17"/>
    <mergeCell ref="S15:T15"/>
    <mergeCell ref="J16:K16"/>
    <mergeCell ref="J17:J18"/>
    <mergeCell ref="K17:K18"/>
    <mergeCell ref="D18:G20"/>
    <mergeCell ref="S18:T18"/>
    <mergeCell ref="J19:J20"/>
    <mergeCell ref="K19:K20"/>
    <mergeCell ref="J41:L41"/>
    <mergeCell ref="D44:G48"/>
    <mergeCell ref="D50:F53"/>
    <mergeCell ref="D55:H55"/>
    <mergeCell ref="J2:T5"/>
    <mergeCell ref="D34:G35"/>
    <mergeCell ref="D36:G37"/>
    <mergeCell ref="D38:G40"/>
    <mergeCell ref="J38:K38"/>
    <mergeCell ref="L38:N38"/>
    <mergeCell ref="J39:K39"/>
    <mergeCell ref="L39:N39"/>
    <mergeCell ref="D21:G22"/>
    <mergeCell ref="J21:K21"/>
    <mergeCell ref="S21:T21"/>
    <mergeCell ref="D23:G24"/>
  </mergeCells>
  <hyperlinks>
    <hyperlink ref="D50" r:id="rId1" xr:uid="{596924BF-015D-4DAB-8074-89750F862209}"/>
  </hyperlinks>
  <pageMargins left="0.75" right="0.75" top="1" bottom="1" header="0.5" footer="0.5"/>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F6C5-3ED2-4B63-9AAD-367BBF0B9BC2}">
  <sheetPr>
    <tabColor rgb="FF00B050"/>
  </sheetPr>
  <dimension ref="A1:W99"/>
  <sheetViews>
    <sheetView showGridLines="0" zoomScale="90" zoomScaleNormal="90" workbookViewId="0">
      <selection activeCell="T11" sqref="T11"/>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5.33203125" style="3" customWidth="1"/>
    <col min="10" max="12" width="9.83203125" style="21" customWidth="1"/>
    <col min="13" max="13" width="9.33203125" style="21" customWidth="1"/>
    <col min="14" max="14" width="9.83203125" style="21" customWidth="1"/>
    <col min="15" max="15" width="2.83203125" style="21" customWidth="1"/>
    <col min="16" max="16" width="10.83203125" style="611" customWidth="1"/>
    <col min="17" max="17" width="10.83203125" style="613" customWidth="1"/>
    <col min="18" max="18" width="2.58203125" style="3" customWidth="1"/>
    <col min="19" max="20" width="9.83203125" style="3" customWidth="1"/>
    <col min="21" max="21" width="3" style="3" customWidth="1"/>
    <col min="22" max="22" width="6.58203125" style="3" customWidth="1"/>
    <col min="23" max="23" width="3.58203125" style="3" customWidth="1"/>
    <col min="24" max="38" width="7.83203125" style="3" customWidth="1"/>
    <col min="39" max="16384" width="12" style="3"/>
  </cols>
  <sheetData>
    <row r="1" spans="1:23" ht="18" customHeight="1" x14ac:dyDescent="0.35">
      <c r="A1" s="1"/>
      <c r="B1" s="1"/>
      <c r="C1" s="1"/>
      <c r="D1" s="2"/>
      <c r="E1" s="2"/>
      <c r="F1" s="2"/>
      <c r="G1" s="2"/>
      <c r="H1" s="2"/>
      <c r="I1" s="2"/>
      <c r="J1" s="18"/>
      <c r="K1" s="18"/>
      <c r="L1" s="18"/>
      <c r="M1" s="18"/>
      <c r="N1" s="18"/>
      <c r="O1" s="18"/>
      <c r="P1" s="600"/>
      <c r="Q1" s="601"/>
      <c r="R1" s="2"/>
      <c r="S1" s="2"/>
      <c r="T1" s="2"/>
      <c r="U1" s="2"/>
      <c r="V1" s="2"/>
      <c r="W1" s="2"/>
    </row>
    <row r="2" spans="1:23" ht="18" customHeight="1" x14ac:dyDescent="0.35">
      <c r="A2" s="4"/>
      <c r="B2" s="4"/>
      <c r="C2" s="4"/>
      <c r="D2" s="428" t="s">
        <v>119</v>
      </c>
      <c r="E2" s="428"/>
      <c r="F2" s="428"/>
      <c r="G2" s="428"/>
      <c r="H2" s="85"/>
      <c r="I2" s="5"/>
      <c r="J2" s="473" t="s">
        <v>143</v>
      </c>
      <c r="K2" s="473"/>
      <c r="L2" s="473"/>
      <c r="M2" s="473"/>
      <c r="N2" s="473"/>
      <c r="O2" s="473"/>
      <c r="P2" s="473"/>
      <c r="Q2" s="473"/>
      <c r="R2" s="473"/>
      <c r="S2" s="40"/>
      <c r="T2" s="40"/>
      <c r="U2" s="40"/>
      <c r="V2" s="40"/>
      <c r="W2" s="2"/>
    </row>
    <row r="3" spans="1:23" ht="18" customHeight="1" x14ac:dyDescent="0.35">
      <c r="A3" s="4"/>
      <c r="B3" s="4"/>
      <c r="C3" s="4"/>
      <c r="D3" s="428"/>
      <c r="E3" s="428"/>
      <c r="F3" s="428"/>
      <c r="G3" s="428"/>
      <c r="H3" s="85"/>
      <c r="I3" s="5"/>
      <c r="J3" s="473"/>
      <c r="K3" s="473"/>
      <c r="L3" s="473"/>
      <c r="M3" s="473"/>
      <c r="N3" s="473"/>
      <c r="O3" s="473"/>
      <c r="P3" s="473"/>
      <c r="Q3" s="473"/>
      <c r="R3" s="473"/>
      <c r="S3" s="40"/>
      <c r="T3" s="40"/>
      <c r="U3" s="40"/>
      <c r="V3" s="40"/>
      <c r="W3" s="2"/>
    </row>
    <row r="4" spans="1:23" ht="18" customHeight="1" x14ac:dyDescent="0.35">
      <c r="A4" s="4"/>
      <c r="B4" s="4"/>
      <c r="C4" s="4"/>
      <c r="D4" s="428"/>
      <c r="E4" s="428"/>
      <c r="F4" s="428"/>
      <c r="G4" s="428"/>
      <c r="H4" s="85"/>
      <c r="I4" s="5"/>
      <c r="J4" s="473"/>
      <c r="K4" s="473"/>
      <c r="L4" s="473"/>
      <c r="M4" s="473"/>
      <c r="N4" s="473"/>
      <c r="O4" s="473"/>
      <c r="P4" s="473"/>
      <c r="Q4" s="473"/>
      <c r="R4" s="473"/>
      <c r="S4" s="40"/>
      <c r="T4" s="40"/>
      <c r="U4" s="40"/>
      <c r="V4" s="40"/>
      <c r="W4" s="2"/>
    </row>
    <row r="5" spans="1:23" ht="18" customHeight="1" x14ac:dyDescent="0.35">
      <c r="A5" s="4"/>
      <c r="B5" s="4"/>
      <c r="C5" s="4"/>
      <c r="D5" s="428"/>
      <c r="E5" s="428"/>
      <c r="F5" s="428"/>
      <c r="G5" s="428"/>
      <c r="H5" s="85"/>
      <c r="I5" s="5"/>
      <c r="J5" s="473"/>
      <c r="K5" s="473"/>
      <c r="L5" s="473"/>
      <c r="M5" s="473"/>
      <c r="N5" s="473"/>
      <c r="O5" s="473"/>
      <c r="P5" s="473"/>
      <c r="Q5" s="473"/>
      <c r="R5" s="473"/>
      <c r="S5" s="40"/>
      <c r="T5" s="40"/>
      <c r="U5" s="40"/>
      <c r="V5" s="40"/>
      <c r="W5" s="2"/>
    </row>
    <row r="6" spans="1:23" ht="18" customHeight="1" x14ac:dyDescent="0.35">
      <c r="A6" s="6"/>
      <c r="B6" s="6"/>
      <c r="C6" s="6"/>
      <c r="D6" s="6"/>
      <c r="E6" s="6"/>
      <c r="F6" s="6"/>
      <c r="G6" s="6"/>
      <c r="H6" s="6"/>
      <c r="I6" s="6"/>
      <c r="J6" s="19"/>
      <c r="K6" s="19"/>
      <c r="L6" s="19"/>
      <c r="M6" s="19"/>
      <c r="N6" s="19"/>
      <c r="O6" s="19"/>
      <c r="P6" s="602"/>
      <c r="Q6" s="603"/>
      <c r="R6" s="6"/>
      <c r="S6" s="6"/>
      <c r="T6" s="6"/>
      <c r="U6" s="6"/>
      <c r="V6" s="6"/>
      <c r="W6" s="2"/>
    </row>
    <row r="7" spans="1:23" ht="18" customHeight="1" x14ac:dyDescent="0.35">
      <c r="A7" s="2"/>
      <c r="B7" s="5"/>
      <c r="C7" s="5"/>
      <c r="D7" s="5"/>
      <c r="E7" s="5"/>
      <c r="F7" s="5"/>
      <c r="G7" s="5"/>
      <c r="H7" s="5"/>
      <c r="I7" s="27"/>
      <c r="J7" s="27"/>
      <c r="K7" s="27"/>
      <c r="L7" s="27"/>
      <c r="M7" s="27"/>
      <c r="N7" s="27"/>
      <c r="O7" s="27"/>
      <c r="P7" s="604"/>
      <c r="Q7" s="604"/>
      <c r="R7" s="27"/>
      <c r="S7" s="27"/>
      <c r="T7" s="27"/>
      <c r="U7" s="27"/>
      <c r="V7" s="27"/>
      <c r="W7" s="2"/>
    </row>
    <row r="8" spans="1:23" ht="18" customHeight="1" x14ac:dyDescent="0.35">
      <c r="A8" s="2"/>
      <c r="B8" s="5"/>
      <c r="C8" s="457"/>
      <c r="D8" s="457"/>
      <c r="E8" s="457"/>
      <c r="F8" s="457"/>
      <c r="G8" s="457"/>
      <c r="H8" s="5"/>
      <c r="I8" s="27"/>
      <c r="J8" s="27"/>
      <c r="K8" s="27"/>
      <c r="L8" s="27"/>
      <c r="M8" s="27"/>
      <c r="N8" s="27"/>
      <c r="O8" s="27"/>
      <c r="P8" s="604"/>
      <c r="Q8" s="604"/>
      <c r="R8" s="27"/>
      <c r="S8" s="27"/>
      <c r="T8" s="27"/>
      <c r="U8" s="27"/>
      <c r="V8" s="27"/>
      <c r="W8" s="2"/>
    </row>
    <row r="9" spans="1:23" ht="18" customHeight="1" thickBot="1" x14ac:dyDescent="0.4">
      <c r="A9" s="2"/>
      <c r="B9" s="7"/>
      <c r="C9" s="457"/>
      <c r="D9" s="457"/>
      <c r="E9" s="457"/>
      <c r="F9" s="457"/>
      <c r="G9" s="457"/>
      <c r="H9" s="8"/>
      <c r="I9" s="27"/>
      <c r="J9" s="430" t="s">
        <v>142</v>
      </c>
      <c r="K9" s="430"/>
      <c r="L9" s="31"/>
      <c r="M9" s="430" t="s">
        <v>123</v>
      </c>
      <c r="N9" s="430"/>
      <c r="O9" s="430"/>
      <c r="P9" s="430"/>
      <c r="Q9" s="430"/>
      <c r="R9" s="430"/>
      <c r="S9" s="464"/>
      <c r="T9" s="464"/>
      <c r="U9" s="14"/>
      <c r="V9" s="110"/>
      <c r="W9" s="2"/>
    </row>
    <row r="10" spans="1:23" ht="18" customHeight="1" x14ac:dyDescent="0.35">
      <c r="A10" s="2"/>
      <c r="B10" s="9"/>
      <c r="C10" s="457"/>
      <c r="D10" s="457"/>
      <c r="E10" s="457"/>
      <c r="F10" s="457"/>
      <c r="G10" s="457"/>
      <c r="H10" s="8"/>
      <c r="I10" s="21"/>
      <c r="J10" s="275" t="s">
        <v>124</v>
      </c>
      <c r="K10" s="276" t="s">
        <v>125</v>
      </c>
      <c r="L10" s="28"/>
      <c r="M10" s="469" t="s">
        <v>124</v>
      </c>
      <c r="N10" s="470"/>
      <c r="O10" s="88"/>
      <c r="P10" s="605" t="s">
        <v>125</v>
      </c>
      <c r="Q10" s="606"/>
      <c r="R10" s="88"/>
      <c r="S10" s="110"/>
      <c r="T10" s="110"/>
      <c r="U10" s="14"/>
      <c r="V10" s="110"/>
      <c r="W10" s="2"/>
    </row>
    <row r="11" spans="1:23" ht="18" customHeight="1" thickBot="1" x14ac:dyDescent="0.4">
      <c r="A11" s="2"/>
      <c r="B11" s="7"/>
      <c r="C11" s="457"/>
      <c r="D11" s="457"/>
      <c r="E11" s="457"/>
      <c r="F11" s="457"/>
      <c r="G11" s="457"/>
      <c r="H11" s="8"/>
      <c r="I11" s="21"/>
      <c r="J11" s="277">
        <v>8.3333333333333329E-2</v>
      </c>
      <c r="K11" s="278">
        <v>0.125</v>
      </c>
      <c r="L11" s="29"/>
      <c r="M11" s="279" t="s">
        <v>127</v>
      </c>
      <c r="N11" s="280" t="s">
        <v>128</v>
      </c>
      <c r="O11" s="281"/>
      <c r="P11" s="607" t="s">
        <v>129</v>
      </c>
      <c r="Q11" s="608" t="s">
        <v>128</v>
      </c>
      <c r="R11" s="281"/>
      <c r="S11" s="110"/>
      <c r="T11" s="110"/>
      <c r="U11" s="14"/>
      <c r="V11" s="30"/>
      <c r="W11" s="2"/>
    </row>
    <row r="12" spans="1:23" ht="18" customHeight="1" x14ac:dyDescent="0.35">
      <c r="A12" s="2"/>
      <c r="B12" s="9"/>
      <c r="C12" s="457"/>
      <c r="D12" s="457"/>
      <c r="E12" s="457"/>
      <c r="F12" s="457"/>
      <c r="G12" s="457"/>
      <c r="H12" s="8"/>
      <c r="I12" s="21"/>
      <c r="J12" s="32"/>
      <c r="K12" s="26"/>
      <c r="M12" s="598">
        <f>$K$14</f>
        <v>1</v>
      </c>
      <c r="N12" s="287">
        <f>$J$11*M12</f>
        <v>8.3333333333333329E-2</v>
      </c>
      <c r="O12" s="288"/>
      <c r="P12" s="609"/>
      <c r="Q12" s="616"/>
      <c r="R12" s="291"/>
      <c r="S12" s="456"/>
      <c r="T12" s="456"/>
      <c r="U12" s="14"/>
      <c r="V12" s="30"/>
      <c r="W12" s="2"/>
    </row>
    <row r="13" spans="1:23" ht="18" customHeight="1" x14ac:dyDescent="0.35">
      <c r="A13" s="2"/>
      <c r="B13" s="9"/>
      <c r="C13" s="7">
        <v>0</v>
      </c>
      <c r="D13" s="293" t="s">
        <v>130</v>
      </c>
      <c r="E13" s="294"/>
      <c r="F13" s="294"/>
      <c r="G13" s="8"/>
      <c r="H13" s="8"/>
      <c r="I13" s="21"/>
      <c r="J13" s="430" t="s">
        <v>41</v>
      </c>
      <c r="K13" s="430"/>
      <c r="M13" s="598">
        <f>M12+$K$16</f>
        <v>2</v>
      </c>
      <c r="N13" s="287">
        <f>$J$11*M13</f>
        <v>0.16666666666666666</v>
      </c>
      <c r="O13" s="288"/>
      <c r="P13" s="609"/>
      <c r="Q13" s="616"/>
      <c r="R13" s="291"/>
      <c r="S13" s="110"/>
      <c r="T13" s="110"/>
      <c r="U13" s="14"/>
      <c r="V13" s="30"/>
      <c r="W13" s="2"/>
    </row>
    <row r="14" spans="1:23" ht="18" customHeight="1" x14ac:dyDescent="0.35">
      <c r="A14" s="2"/>
      <c r="B14" s="9"/>
      <c r="C14" s="7">
        <v>1</v>
      </c>
      <c r="D14" s="436" t="s">
        <v>141</v>
      </c>
      <c r="E14" s="436"/>
      <c r="F14" s="436"/>
      <c r="G14" s="436"/>
      <c r="H14" s="10"/>
      <c r="I14" s="21"/>
      <c r="J14" s="458" t="s">
        <v>40</v>
      </c>
      <c r="K14" s="459">
        <v>1</v>
      </c>
      <c r="M14" s="598">
        <f t="shared" ref="M14:M26" si="0">M13+$K$16</f>
        <v>3</v>
      </c>
      <c r="N14" s="287">
        <f t="shared" ref="N14:N26" si="1">$J$11*M14</f>
        <v>0.25</v>
      </c>
      <c r="O14" s="288"/>
      <c r="P14" s="609"/>
      <c r="Q14" s="616"/>
      <c r="R14" s="291"/>
      <c r="S14" s="110"/>
      <c r="T14" s="110"/>
      <c r="U14" s="14"/>
      <c r="V14" s="30"/>
      <c r="W14" s="2"/>
    </row>
    <row r="15" spans="1:23" ht="18" customHeight="1" x14ac:dyDescent="0.35">
      <c r="A15" s="2"/>
      <c r="B15" s="9"/>
      <c r="C15" s="7"/>
      <c r="D15" s="436"/>
      <c r="E15" s="436"/>
      <c r="F15" s="436"/>
      <c r="G15" s="436"/>
      <c r="H15" s="10"/>
      <c r="I15" s="21"/>
      <c r="J15" s="458"/>
      <c r="K15" s="460"/>
      <c r="M15" s="598">
        <f t="shared" si="0"/>
        <v>4</v>
      </c>
      <c r="N15" s="287">
        <f t="shared" si="1"/>
        <v>0.33333333333333331</v>
      </c>
      <c r="O15" s="288"/>
      <c r="P15" s="609"/>
      <c r="Q15" s="616"/>
      <c r="R15" s="291"/>
      <c r="S15" s="456"/>
      <c r="T15" s="456"/>
      <c r="U15" s="14"/>
      <c r="V15" s="30"/>
      <c r="W15" s="2"/>
    </row>
    <row r="16" spans="1:23" ht="18" customHeight="1" x14ac:dyDescent="0.35">
      <c r="A16" s="2"/>
      <c r="B16" s="9"/>
      <c r="C16" s="7"/>
      <c r="D16" s="436"/>
      <c r="E16" s="436"/>
      <c r="F16" s="436"/>
      <c r="G16" s="436"/>
      <c r="H16" s="8"/>
      <c r="I16" s="21"/>
      <c r="J16" s="462" t="s">
        <v>38</v>
      </c>
      <c r="K16" s="597">
        <v>1</v>
      </c>
      <c r="M16" s="598">
        <f t="shared" si="0"/>
        <v>5</v>
      </c>
      <c r="N16" s="287">
        <f t="shared" si="1"/>
        <v>0.41666666666666663</v>
      </c>
      <c r="O16" s="288"/>
      <c r="P16" s="609"/>
      <c r="Q16" s="616"/>
      <c r="R16" s="291"/>
      <c r="S16" s="105"/>
      <c r="T16" s="110"/>
      <c r="U16" s="14"/>
      <c r="V16" s="30"/>
      <c r="W16" s="2"/>
    </row>
    <row r="17" spans="1:23" ht="18" customHeight="1" x14ac:dyDescent="0.35">
      <c r="A17" s="2"/>
      <c r="B17" s="11"/>
      <c r="C17" s="7">
        <v>2</v>
      </c>
      <c r="D17" s="441" t="s">
        <v>132</v>
      </c>
      <c r="E17" s="441"/>
      <c r="F17" s="441"/>
      <c r="G17" s="441"/>
      <c r="H17" s="8"/>
      <c r="I17" s="21"/>
      <c r="J17" s="462"/>
      <c r="K17" s="597"/>
      <c r="M17" s="598">
        <f t="shared" si="0"/>
        <v>6</v>
      </c>
      <c r="N17" s="287">
        <f t="shared" si="1"/>
        <v>0.5</v>
      </c>
      <c r="O17" s="288"/>
      <c r="P17" s="609"/>
      <c r="Q17" s="616"/>
      <c r="R17" s="291"/>
      <c r="S17" s="105"/>
      <c r="T17" s="110"/>
      <c r="U17" s="14"/>
      <c r="V17" s="30"/>
      <c r="W17" s="2"/>
    </row>
    <row r="18" spans="1:23" ht="18" customHeight="1" x14ac:dyDescent="0.35">
      <c r="A18" s="2"/>
      <c r="B18" s="9"/>
      <c r="C18" s="7"/>
      <c r="D18" s="441"/>
      <c r="E18" s="441"/>
      <c r="F18" s="441"/>
      <c r="G18" s="441"/>
      <c r="H18" s="8"/>
      <c r="I18" s="21"/>
      <c r="J18" s="32"/>
      <c r="K18" s="26"/>
      <c r="M18" s="598">
        <f t="shared" si="0"/>
        <v>7</v>
      </c>
      <c r="N18" s="287">
        <f t="shared" si="1"/>
        <v>0.58333333333333326</v>
      </c>
      <c r="O18" s="288"/>
      <c r="P18" s="609"/>
      <c r="Q18" s="616"/>
      <c r="R18" s="291"/>
      <c r="S18" s="456"/>
      <c r="T18" s="456"/>
      <c r="U18" s="14"/>
      <c r="V18" s="30"/>
      <c r="W18" s="2"/>
    </row>
    <row r="19" spans="1:23" ht="18" customHeight="1" x14ac:dyDescent="0.35">
      <c r="A19" s="2"/>
      <c r="B19" s="5"/>
      <c r="C19" s="10"/>
      <c r="D19" s="441"/>
      <c r="E19" s="441"/>
      <c r="F19" s="441"/>
      <c r="G19" s="441"/>
      <c r="H19" s="8"/>
      <c r="I19" s="21"/>
      <c r="J19" s="32"/>
      <c r="K19" s="26"/>
      <c r="M19" s="598">
        <f t="shared" si="0"/>
        <v>8</v>
      </c>
      <c r="N19" s="287">
        <f t="shared" si="1"/>
        <v>0.66666666666666663</v>
      </c>
      <c r="O19" s="288"/>
      <c r="P19" s="609"/>
      <c r="Q19" s="616"/>
      <c r="R19" s="291"/>
      <c r="S19" s="105"/>
      <c r="T19" s="110"/>
      <c r="U19" s="30"/>
      <c r="V19" s="30"/>
      <c r="W19" s="2"/>
    </row>
    <row r="20" spans="1:23" ht="18" customHeight="1" x14ac:dyDescent="0.35">
      <c r="A20" s="2"/>
      <c r="B20" s="10"/>
      <c r="C20" s="7"/>
      <c r="D20" s="441"/>
      <c r="E20" s="441"/>
      <c r="F20" s="441"/>
      <c r="G20" s="441"/>
      <c r="H20" s="8"/>
      <c r="I20" s="21"/>
      <c r="J20" s="32"/>
      <c r="K20" s="26"/>
      <c r="M20" s="598">
        <f t="shared" si="0"/>
        <v>9</v>
      </c>
      <c r="N20" s="287">
        <f t="shared" si="1"/>
        <v>0.75</v>
      </c>
      <c r="O20" s="288"/>
      <c r="P20" s="609"/>
      <c r="Q20" s="616"/>
      <c r="R20" s="291"/>
      <c r="S20" s="105"/>
      <c r="T20" s="110"/>
      <c r="U20" s="30"/>
      <c r="V20" s="30"/>
      <c r="W20" s="2"/>
    </row>
    <row r="21" spans="1:23" ht="18" customHeight="1" x14ac:dyDescent="0.35">
      <c r="A21" s="2"/>
      <c r="B21" s="10"/>
      <c r="C21" s="76" t="s">
        <v>133</v>
      </c>
      <c r="D21" s="441" t="s">
        <v>134</v>
      </c>
      <c r="E21" s="441"/>
      <c r="F21" s="441"/>
      <c r="G21" s="441"/>
      <c r="H21" s="8"/>
      <c r="I21" s="21"/>
      <c r="J21" s="32"/>
      <c r="K21" s="26"/>
      <c r="M21" s="598">
        <f t="shared" si="0"/>
        <v>10</v>
      </c>
      <c r="N21" s="287">
        <f t="shared" si="1"/>
        <v>0.83333333333333326</v>
      </c>
      <c r="O21" s="288"/>
      <c r="P21" s="609"/>
      <c r="Q21" s="616"/>
      <c r="R21" s="291"/>
      <c r="S21" s="30"/>
      <c r="T21" s="30"/>
      <c r="U21" s="30"/>
      <c r="V21" s="30"/>
      <c r="W21" s="2"/>
    </row>
    <row r="22" spans="1:23" ht="18" customHeight="1" x14ac:dyDescent="0.35">
      <c r="A22" s="2"/>
      <c r="B22" s="10"/>
      <c r="C22" s="7"/>
      <c r="D22" s="441"/>
      <c r="E22" s="441"/>
      <c r="F22" s="441"/>
      <c r="G22" s="441"/>
      <c r="H22" s="8"/>
      <c r="I22" s="21"/>
      <c r="J22" s="32"/>
      <c r="K22" s="26"/>
      <c r="M22" s="598">
        <f t="shared" si="0"/>
        <v>11</v>
      </c>
      <c r="N22" s="287">
        <f t="shared" si="1"/>
        <v>0.91666666666666663</v>
      </c>
      <c r="O22" s="288"/>
      <c r="P22" s="609"/>
      <c r="Q22" s="616"/>
      <c r="R22" s="291"/>
      <c r="S22" s="30"/>
      <c r="T22" s="30"/>
      <c r="U22" s="30"/>
      <c r="V22" s="30"/>
      <c r="W22" s="2"/>
    </row>
    <row r="23" spans="1:23" ht="18" customHeight="1" x14ac:dyDescent="0.35">
      <c r="A23" s="2"/>
      <c r="B23" s="10"/>
      <c r="C23" s="76" t="s">
        <v>135</v>
      </c>
      <c r="D23" s="441"/>
      <c r="E23" s="441"/>
      <c r="F23" s="441"/>
      <c r="G23" s="441"/>
      <c r="H23" s="8"/>
      <c r="I23" s="21"/>
      <c r="J23" s="32"/>
      <c r="K23" s="26"/>
      <c r="M23" s="598">
        <f t="shared" si="0"/>
        <v>12</v>
      </c>
      <c r="N23" s="287">
        <f t="shared" si="1"/>
        <v>1</v>
      </c>
      <c r="O23" s="288"/>
      <c r="P23" s="609"/>
      <c r="Q23" s="616"/>
      <c r="R23" s="291"/>
      <c r="S23" s="30"/>
      <c r="T23" s="30"/>
      <c r="U23" s="30"/>
      <c r="V23" s="30"/>
      <c r="W23" s="2"/>
    </row>
    <row r="24" spans="1:23" ht="18" customHeight="1" x14ac:dyDescent="0.35">
      <c r="A24" s="2"/>
      <c r="B24" s="5"/>
      <c r="C24" s="7"/>
      <c r="D24" s="441"/>
      <c r="E24" s="441"/>
      <c r="F24" s="441"/>
      <c r="G24" s="441"/>
      <c r="H24" s="8"/>
      <c r="I24" s="21"/>
      <c r="J24" s="32"/>
      <c r="K24" s="26"/>
      <c r="M24" s="598">
        <f t="shared" si="0"/>
        <v>13</v>
      </c>
      <c r="N24" s="287">
        <f t="shared" si="1"/>
        <v>1.0833333333333333</v>
      </c>
      <c r="O24" s="288"/>
      <c r="P24" s="609"/>
      <c r="Q24" s="616"/>
      <c r="R24" s="291"/>
      <c r="S24" s="30"/>
      <c r="T24" s="30"/>
      <c r="U24" s="30"/>
      <c r="V24" s="30"/>
      <c r="W24" s="2"/>
    </row>
    <row r="25" spans="1:23" ht="18" customHeight="1" x14ac:dyDescent="0.35">
      <c r="A25" s="2"/>
      <c r="B25" s="12"/>
      <c r="C25" s="5"/>
      <c r="D25" s="441"/>
      <c r="E25" s="441"/>
      <c r="F25" s="441"/>
      <c r="G25" s="441"/>
      <c r="H25" s="8"/>
      <c r="I25" s="21"/>
      <c r="J25" s="97"/>
      <c r="K25" s="96"/>
      <c r="M25" s="598">
        <f t="shared" si="0"/>
        <v>14</v>
      </c>
      <c r="N25" s="287">
        <f t="shared" si="1"/>
        <v>1.1666666666666665</v>
      </c>
      <c r="O25" s="288"/>
      <c r="P25" s="609"/>
      <c r="Q25" s="616"/>
      <c r="R25" s="291"/>
      <c r="S25" s="30"/>
      <c r="T25" s="30"/>
      <c r="U25" s="30"/>
      <c r="V25" s="30"/>
      <c r="W25" s="2"/>
    </row>
    <row r="26" spans="1:23" ht="18" customHeight="1" thickBot="1" x14ac:dyDescent="0.4">
      <c r="A26" s="2"/>
      <c r="B26" s="12"/>
      <c r="C26" s="12"/>
      <c r="D26" s="80"/>
      <c r="E26" s="80"/>
      <c r="F26" s="80"/>
      <c r="G26" s="8"/>
      <c r="H26" s="8"/>
      <c r="I26" s="21"/>
      <c r="J26" s="97"/>
      <c r="K26" s="96"/>
      <c r="M26" s="599">
        <f t="shared" si="0"/>
        <v>15</v>
      </c>
      <c r="N26" s="296">
        <f t="shared" si="1"/>
        <v>1.25</v>
      </c>
      <c r="O26" s="288"/>
      <c r="P26" s="609"/>
      <c r="Q26" s="616"/>
      <c r="R26" s="291"/>
      <c r="S26" s="30"/>
      <c r="T26" s="30"/>
      <c r="U26" s="30"/>
      <c r="V26" s="30"/>
      <c r="W26" s="2"/>
    </row>
    <row r="27" spans="1:23" ht="18" customHeight="1" x14ac:dyDescent="0.35">
      <c r="A27" s="2"/>
      <c r="B27" s="12"/>
      <c r="C27" s="7">
        <v>3</v>
      </c>
      <c r="D27" s="441"/>
      <c r="E27" s="441"/>
      <c r="F27" s="441"/>
      <c r="G27" s="5"/>
      <c r="H27" s="5"/>
      <c r="I27" s="21"/>
      <c r="J27" s="97"/>
      <c r="K27" s="96"/>
      <c r="L27" s="96"/>
      <c r="M27" s="96"/>
      <c r="N27" s="96"/>
      <c r="O27" s="96"/>
      <c r="P27" s="610"/>
      <c r="Q27" s="611"/>
      <c r="R27" s="21"/>
      <c r="S27" s="30"/>
      <c r="T27" s="30"/>
      <c r="U27" s="30"/>
      <c r="V27" s="30"/>
      <c r="W27" s="2"/>
    </row>
    <row r="28" spans="1:23" ht="18" customHeight="1" x14ac:dyDescent="0.35">
      <c r="A28" s="2"/>
      <c r="B28" s="5"/>
      <c r="C28" s="7"/>
      <c r="D28" s="441"/>
      <c r="E28" s="441"/>
      <c r="F28" s="441"/>
      <c r="G28" s="5"/>
      <c r="H28" s="5"/>
      <c r="I28" s="21"/>
      <c r="J28" s="97"/>
      <c r="K28" s="96"/>
      <c r="L28" s="96"/>
      <c r="M28" s="96"/>
      <c r="N28" s="96"/>
      <c r="O28" s="96"/>
      <c r="P28" s="610"/>
      <c r="Q28" s="611"/>
      <c r="R28" s="21"/>
      <c r="S28" s="30"/>
      <c r="T28" s="30"/>
      <c r="U28" s="30"/>
      <c r="V28" s="30"/>
      <c r="W28" s="2"/>
    </row>
    <row r="29" spans="1:23" ht="18" customHeight="1" x14ac:dyDescent="0.35">
      <c r="A29" s="2"/>
      <c r="B29" s="5"/>
      <c r="C29" s="7"/>
      <c r="D29" s="441"/>
      <c r="E29" s="441"/>
      <c r="F29" s="441"/>
      <c r="G29" s="5"/>
      <c r="H29" s="5"/>
      <c r="I29" s="21"/>
      <c r="J29" s="97"/>
      <c r="K29" s="96"/>
      <c r="L29" s="96"/>
      <c r="M29" s="96"/>
      <c r="N29" s="96"/>
      <c r="O29" s="96"/>
      <c r="P29" s="610"/>
      <c r="Q29" s="611"/>
      <c r="R29" s="21"/>
      <c r="S29" s="30"/>
      <c r="T29" s="30"/>
      <c r="U29" s="30"/>
      <c r="V29" s="30"/>
      <c r="W29" s="2"/>
    </row>
    <row r="30" spans="1:23" ht="18" customHeight="1" x14ac:dyDescent="0.35">
      <c r="A30" s="2"/>
      <c r="B30" s="5"/>
      <c r="C30" s="5"/>
      <c r="D30" s="5"/>
      <c r="E30" s="5"/>
      <c r="F30" s="5"/>
      <c r="G30" s="5"/>
      <c r="H30" s="5"/>
      <c r="I30" s="21"/>
      <c r="J30" s="97"/>
      <c r="K30" s="96"/>
      <c r="L30" s="96"/>
      <c r="M30" s="96"/>
      <c r="N30" s="96"/>
      <c r="O30" s="96"/>
      <c r="P30" s="610"/>
      <c r="Q30" s="611"/>
      <c r="R30" s="21"/>
      <c r="S30" s="30"/>
      <c r="T30" s="30"/>
      <c r="U30" s="30"/>
      <c r="V30" s="30"/>
      <c r="W30" s="2"/>
    </row>
    <row r="31" spans="1:23" ht="18" customHeight="1" x14ac:dyDescent="0.35">
      <c r="A31" s="2"/>
      <c r="B31" s="5"/>
      <c r="C31" s="7">
        <v>4</v>
      </c>
      <c r="D31" s="436"/>
      <c r="E31" s="436"/>
      <c r="F31" s="436"/>
      <c r="G31" s="436"/>
      <c r="H31" s="5"/>
      <c r="I31" s="21"/>
      <c r="J31" s="97"/>
      <c r="K31" s="96"/>
      <c r="L31" s="96"/>
      <c r="M31" s="96"/>
      <c r="N31" s="96"/>
      <c r="O31" s="96"/>
      <c r="P31" s="610"/>
      <c r="Q31" s="611"/>
      <c r="R31" s="21"/>
      <c r="S31" s="30"/>
      <c r="T31" s="30"/>
      <c r="U31" s="30"/>
      <c r="V31" s="30"/>
      <c r="W31" s="2"/>
    </row>
    <row r="32" spans="1:23" ht="18" customHeight="1" x14ac:dyDescent="0.35">
      <c r="A32" s="2"/>
      <c r="B32" s="5"/>
      <c r="C32" s="7"/>
      <c r="D32" s="436"/>
      <c r="E32" s="436"/>
      <c r="F32" s="436"/>
      <c r="G32" s="436"/>
      <c r="H32" s="5"/>
      <c r="I32" s="21"/>
      <c r="J32" s="97"/>
      <c r="K32" s="96"/>
      <c r="L32" s="96"/>
      <c r="M32" s="96"/>
      <c r="N32" s="96"/>
      <c r="O32" s="96"/>
      <c r="P32" s="610"/>
      <c r="Q32" s="611"/>
      <c r="R32" s="21"/>
      <c r="S32" s="30"/>
      <c r="T32" s="30"/>
      <c r="U32" s="30"/>
      <c r="V32" s="30"/>
      <c r="W32" s="2"/>
    </row>
    <row r="33" spans="1:23" ht="18" customHeight="1" x14ac:dyDescent="0.35">
      <c r="A33" s="2"/>
      <c r="B33" s="5"/>
      <c r="C33" s="5"/>
      <c r="D33" s="436"/>
      <c r="E33" s="436"/>
      <c r="F33" s="436"/>
      <c r="G33" s="436"/>
      <c r="H33" s="5"/>
      <c r="I33" s="21"/>
      <c r="J33" s="97"/>
      <c r="K33" s="96"/>
      <c r="L33" s="96"/>
      <c r="M33" s="96"/>
      <c r="N33" s="96"/>
      <c r="O33" s="96"/>
      <c r="P33" s="610"/>
      <c r="Q33" s="611"/>
      <c r="R33" s="21"/>
      <c r="S33" s="30"/>
      <c r="T33" s="30"/>
      <c r="U33" s="30"/>
      <c r="V33" s="30"/>
      <c r="W33" s="2"/>
    </row>
    <row r="34" spans="1:23" ht="18" customHeight="1" x14ac:dyDescent="0.35">
      <c r="A34" s="2"/>
      <c r="B34" s="5"/>
      <c r="C34" s="5"/>
      <c r="D34" s="436"/>
      <c r="E34" s="436"/>
      <c r="F34" s="436"/>
      <c r="G34" s="436"/>
      <c r="H34" s="5"/>
      <c r="I34" s="21"/>
      <c r="J34" s="97"/>
      <c r="K34" s="96"/>
      <c r="L34" s="96"/>
      <c r="M34" s="96"/>
      <c r="N34" s="96"/>
      <c r="O34" s="96"/>
      <c r="P34" s="610"/>
      <c r="Q34" s="611"/>
      <c r="R34" s="21"/>
      <c r="S34" s="30"/>
      <c r="T34" s="30"/>
      <c r="U34" s="30"/>
      <c r="V34" s="30"/>
      <c r="W34" s="2"/>
    </row>
    <row r="35" spans="1:23" ht="18" customHeight="1" x14ac:dyDescent="0.35">
      <c r="A35" s="2"/>
      <c r="B35" s="5"/>
      <c r="C35" s="5"/>
      <c r="D35" s="5"/>
      <c r="E35" s="5"/>
      <c r="F35" s="5"/>
      <c r="G35" s="5"/>
      <c r="H35" s="5"/>
      <c r="I35" s="21"/>
      <c r="J35" s="97"/>
      <c r="K35" s="96"/>
      <c r="L35" s="96"/>
      <c r="M35" s="96"/>
      <c r="N35" s="96"/>
      <c r="O35" s="96"/>
      <c r="P35" s="610"/>
      <c r="Q35" s="611"/>
      <c r="R35" s="21"/>
      <c r="S35" s="30"/>
      <c r="T35" s="30"/>
      <c r="U35" s="30"/>
      <c r="V35" s="30"/>
      <c r="W35" s="2"/>
    </row>
    <row r="36" spans="1:23" ht="18" customHeight="1" x14ac:dyDescent="0.35">
      <c r="A36" s="15"/>
      <c r="B36" s="16" t="s">
        <v>0</v>
      </c>
      <c r="C36" s="15"/>
      <c r="D36" s="17"/>
      <c r="E36" s="83"/>
      <c r="F36" s="83"/>
      <c r="G36" s="5"/>
      <c r="H36" s="5"/>
      <c r="I36" s="21"/>
      <c r="J36" s="97"/>
      <c r="K36" s="96"/>
      <c r="L36" s="96"/>
      <c r="M36" s="96"/>
      <c r="N36" s="96"/>
      <c r="O36" s="96"/>
      <c r="P36" s="610"/>
      <c r="Q36" s="611"/>
      <c r="R36" s="21"/>
      <c r="S36" s="30"/>
      <c r="T36" s="30"/>
      <c r="U36" s="30"/>
      <c r="V36" s="30"/>
      <c r="W36" s="2"/>
    </row>
    <row r="37" spans="1:23" ht="18" customHeight="1" x14ac:dyDescent="0.35">
      <c r="A37" s="2"/>
      <c r="B37" s="5"/>
      <c r="C37" s="5"/>
      <c r="D37" s="441"/>
      <c r="E37" s="441"/>
      <c r="F37" s="441"/>
      <c r="G37" s="441"/>
      <c r="H37" s="5"/>
      <c r="I37" s="21"/>
      <c r="J37" s="437"/>
      <c r="K37" s="437"/>
      <c r="L37" s="437"/>
      <c r="M37" s="30"/>
      <c r="N37" s="30"/>
      <c r="O37" s="30"/>
      <c r="P37" s="612"/>
      <c r="Q37" s="611"/>
      <c r="R37" s="21"/>
      <c r="S37" s="30"/>
      <c r="T37" s="30"/>
      <c r="U37" s="30"/>
      <c r="V37" s="30"/>
      <c r="W37" s="2"/>
    </row>
    <row r="38" spans="1:23" ht="18" customHeight="1" x14ac:dyDescent="0.35">
      <c r="A38" s="2"/>
      <c r="B38" s="5"/>
      <c r="C38" s="5"/>
      <c r="D38" s="441"/>
      <c r="E38" s="441"/>
      <c r="F38" s="441"/>
      <c r="G38" s="441"/>
      <c r="H38" s="5"/>
      <c r="I38" s="21"/>
      <c r="M38" s="27"/>
      <c r="Q38" s="611"/>
      <c r="R38" s="21"/>
      <c r="S38" s="30"/>
      <c r="T38" s="30"/>
      <c r="U38" s="30"/>
      <c r="V38" s="30"/>
      <c r="W38" s="2"/>
    </row>
    <row r="39" spans="1:23" ht="18" customHeight="1" x14ac:dyDescent="0.35">
      <c r="A39" s="2"/>
      <c r="B39" s="5"/>
      <c r="C39" s="5"/>
      <c r="D39" s="441"/>
      <c r="E39" s="441"/>
      <c r="F39" s="441"/>
      <c r="G39" s="441"/>
      <c r="H39" s="5"/>
      <c r="I39" s="21"/>
      <c r="M39" s="27"/>
      <c r="Q39" s="611"/>
      <c r="R39" s="21"/>
      <c r="S39" s="30"/>
      <c r="T39" s="30"/>
      <c r="U39" s="30"/>
      <c r="V39" s="30"/>
      <c r="W39" s="2"/>
    </row>
    <row r="40" spans="1:23" ht="18" customHeight="1" x14ac:dyDescent="0.35">
      <c r="A40" s="2"/>
      <c r="B40" s="5"/>
      <c r="C40" s="5"/>
      <c r="D40" s="83"/>
      <c r="E40" s="83"/>
      <c r="F40" s="83"/>
      <c r="G40" s="5"/>
      <c r="H40" s="5"/>
      <c r="I40" s="21"/>
      <c r="M40" s="27"/>
      <c r="Q40" s="611"/>
      <c r="R40" s="21"/>
      <c r="S40" s="30"/>
      <c r="T40" s="30"/>
      <c r="U40" s="30"/>
      <c r="V40" s="30"/>
      <c r="W40" s="2"/>
    </row>
    <row r="41" spans="1:23" ht="18" customHeight="1" x14ac:dyDescent="0.35">
      <c r="A41" s="2"/>
      <c r="B41" s="5"/>
      <c r="C41" s="468" t="s">
        <v>12</v>
      </c>
      <c r="D41" s="468"/>
      <c r="E41" s="468"/>
      <c r="F41" s="468"/>
      <c r="G41" s="5"/>
      <c r="H41" s="5"/>
      <c r="I41" s="21"/>
      <c r="M41" s="27"/>
      <c r="Q41" s="611"/>
      <c r="R41" s="21"/>
      <c r="S41" s="30"/>
      <c r="T41" s="30"/>
      <c r="U41" s="30"/>
      <c r="V41" s="30"/>
      <c r="W41" s="2"/>
    </row>
    <row r="42" spans="1:23" ht="18" customHeight="1" x14ac:dyDescent="0.35">
      <c r="A42" s="2"/>
      <c r="B42" s="5"/>
      <c r="C42" s="468"/>
      <c r="D42" s="468"/>
      <c r="E42" s="468"/>
      <c r="F42" s="468"/>
      <c r="G42" s="5"/>
      <c r="H42" s="5"/>
      <c r="I42" s="21"/>
      <c r="M42" s="27"/>
      <c r="Q42" s="611"/>
      <c r="R42" s="21"/>
      <c r="S42" s="30"/>
      <c r="T42" s="30"/>
      <c r="U42" s="30"/>
      <c r="V42" s="30"/>
      <c r="W42" s="2"/>
    </row>
    <row r="43" spans="1:23" ht="18" customHeight="1" x14ac:dyDescent="0.35">
      <c r="A43" s="2"/>
      <c r="B43" s="5"/>
      <c r="C43" s="468"/>
      <c r="D43" s="468"/>
      <c r="E43" s="468"/>
      <c r="F43" s="468"/>
      <c r="G43" s="5"/>
      <c r="H43" s="5"/>
      <c r="I43" s="21"/>
      <c r="M43" s="27"/>
      <c r="Q43" s="611"/>
      <c r="R43" s="21"/>
      <c r="S43" s="30"/>
      <c r="T43" s="30"/>
      <c r="U43" s="30"/>
      <c r="V43" s="30"/>
      <c r="W43" s="2"/>
    </row>
    <row r="44" spans="1:23" ht="18" customHeight="1" x14ac:dyDescent="0.35">
      <c r="A44" s="2"/>
      <c r="B44" s="5"/>
      <c r="C44" s="5"/>
      <c r="D44" s="5"/>
      <c r="E44" s="5"/>
      <c r="F44" s="5"/>
      <c r="G44" s="5"/>
      <c r="H44" s="5"/>
      <c r="I44" s="21"/>
      <c r="M44" s="27"/>
      <c r="Q44" s="611"/>
      <c r="R44" s="21"/>
      <c r="S44" s="30"/>
      <c r="T44" s="30"/>
      <c r="U44" s="30"/>
      <c r="V44" s="30"/>
      <c r="W44" s="2"/>
    </row>
    <row r="45" spans="1:23" ht="18" customHeight="1" x14ac:dyDescent="0.35">
      <c r="A45" s="2"/>
      <c r="B45" s="5"/>
      <c r="C45" s="5"/>
      <c r="D45" s="5"/>
      <c r="E45" s="5"/>
      <c r="F45" s="5"/>
      <c r="G45" s="5"/>
      <c r="H45" s="5"/>
      <c r="I45" s="21"/>
      <c r="M45" s="27"/>
      <c r="Q45" s="611"/>
      <c r="R45" s="21"/>
      <c r="S45" s="30"/>
      <c r="T45" s="30"/>
      <c r="U45" s="30"/>
      <c r="V45" s="30"/>
      <c r="W45" s="2"/>
    </row>
    <row r="46" spans="1:23" ht="18" customHeight="1" x14ac:dyDescent="0.35">
      <c r="A46" s="2"/>
      <c r="B46" s="5"/>
      <c r="C46" s="5"/>
      <c r="D46" s="5"/>
      <c r="E46" s="5"/>
      <c r="F46" s="5"/>
      <c r="G46" s="5"/>
      <c r="H46" s="5"/>
      <c r="I46" s="21"/>
      <c r="M46" s="27"/>
      <c r="Q46" s="611"/>
      <c r="R46" s="21"/>
      <c r="S46" s="30"/>
      <c r="T46" s="30"/>
      <c r="U46" s="30"/>
      <c r="V46" s="30"/>
      <c r="W46" s="2"/>
    </row>
    <row r="47" spans="1:23" ht="18" customHeight="1" x14ac:dyDescent="0.35">
      <c r="A47" s="2"/>
      <c r="B47" s="5"/>
      <c r="C47" s="5"/>
      <c r="D47" s="5"/>
      <c r="E47" s="5"/>
      <c r="F47" s="5"/>
      <c r="G47" s="5"/>
      <c r="H47" s="5"/>
      <c r="I47" s="21"/>
      <c r="M47" s="27"/>
      <c r="Q47" s="611"/>
      <c r="R47" s="21"/>
      <c r="S47" s="30"/>
      <c r="T47" s="30"/>
      <c r="U47" s="30"/>
      <c r="V47" s="30"/>
      <c r="W47" s="2"/>
    </row>
    <row r="48" spans="1:23" ht="18" customHeight="1" x14ac:dyDescent="0.35">
      <c r="A48" s="2"/>
      <c r="B48" s="2"/>
      <c r="C48" s="443" t="s">
        <v>140</v>
      </c>
      <c r="D48" s="443"/>
      <c r="E48" s="443"/>
      <c r="F48" s="443"/>
      <c r="G48" s="443"/>
      <c r="H48" s="2"/>
      <c r="I48" s="2"/>
      <c r="J48" s="2"/>
      <c r="K48" s="2"/>
      <c r="L48" s="2"/>
      <c r="M48" s="2"/>
      <c r="N48" s="2"/>
      <c r="O48" s="2"/>
      <c r="P48" s="601"/>
      <c r="Q48" s="601"/>
      <c r="R48" s="2"/>
      <c r="S48" s="2"/>
      <c r="T48" s="2"/>
      <c r="U48" s="2"/>
      <c r="V48" s="2"/>
      <c r="W48" s="2"/>
    </row>
    <row r="49" spans="9:22" ht="18" customHeight="1" x14ac:dyDescent="0.35">
      <c r="I49" s="21"/>
      <c r="M49" s="27"/>
      <c r="Q49" s="611"/>
      <c r="R49" s="21"/>
      <c r="S49" s="30"/>
      <c r="T49" s="30"/>
      <c r="U49" s="30"/>
      <c r="V49" s="30"/>
    </row>
    <row r="50" spans="9:22" ht="18" customHeight="1" x14ac:dyDescent="0.35">
      <c r="I50" s="21"/>
      <c r="M50" s="27"/>
      <c r="Q50" s="611"/>
      <c r="R50" s="21"/>
      <c r="S50" s="30"/>
      <c r="T50" s="30"/>
      <c r="U50" s="30"/>
      <c r="V50" s="30"/>
    </row>
    <row r="51" spans="9:22" ht="18" customHeight="1" x14ac:dyDescent="0.35">
      <c r="I51" s="21"/>
      <c r="M51" s="27"/>
      <c r="Q51" s="611"/>
      <c r="R51" s="21"/>
      <c r="S51" s="30"/>
      <c r="T51" s="30"/>
      <c r="U51" s="30"/>
      <c r="V51" s="30"/>
    </row>
    <row r="52" spans="9:22" ht="18" customHeight="1" x14ac:dyDescent="0.35">
      <c r="I52" s="21"/>
      <c r="M52" s="27"/>
      <c r="Q52" s="611"/>
      <c r="R52" s="21"/>
      <c r="S52" s="30"/>
      <c r="T52" s="30"/>
      <c r="U52" s="30"/>
      <c r="V52" s="30"/>
    </row>
    <row r="53" spans="9:22" ht="18" customHeight="1" x14ac:dyDescent="0.35">
      <c r="I53" s="21"/>
      <c r="M53" s="27"/>
      <c r="Q53" s="611"/>
      <c r="R53" s="21"/>
      <c r="S53" s="30"/>
      <c r="T53" s="30"/>
      <c r="U53" s="30"/>
      <c r="V53" s="30"/>
    </row>
    <row r="54" spans="9:22" ht="18" customHeight="1" x14ac:dyDescent="0.35">
      <c r="M54" s="260"/>
      <c r="S54" s="23"/>
      <c r="T54" s="23"/>
      <c r="U54" s="23"/>
      <c r="V54" s="24"/>
    </row>
    <row r="55" spans="9:22" ht="18" customHeight="1" x14ac:dyDescent="0.35">
      <c r="M55" s="260"/>
      <c r="S55" s="23"/>
      <c r="T55" s="23"/>
      <c r="U55" s="23"/>
      <c r="V55" s="24"/>
    </row>
    <row r="56" spans="9:22" ht="18" customHeight="1" x14ac:dyDescent="0.35">
      <c r="M56" s="260"/>
      <c r="S56" s="23"/>
      <c r="T56" s="23"/>
      <c r="U56" s="23"/>
      <c r="V56" s="24"/>
    </row>
    <row r="57" spans="9:22" ht="18" customHeight="1" x14ac:dyDescent="0.35">
      <c r="M57" s="260"/>
      <c r="S57"/>
      <c r="T57" s="23"/>
      <c r="U57" s="23"/>
      <c r="V57" s="24"/>
    </row>
    <row r="58" spans="9:22" ht="18" customHeight="1" x14ac:dyDescent="0.35">
      <c r="M58" s="260"/>
      <c r="S58"/>
      <c r="T58" s="23"/>
      <c r="U58" s="23"/>
      <c r="V58" s="24"/>
    </row>
    <row r="59" spans="9:22" ht="18" customHeight="1" x14ac:dyDescent="0.35">
      <c r="M59" s="260"/>
      <c r="S59"/>
      <c r="T59" s="23"/>
      <c r="U59" s="23"/>
      <c r="V59" s="24"/>
    </row>
    <row r="60" spans="9:22" ht="18" customHeight="1" x14ac:dyDescent="0.35">
      <c r="M60" s="260"/>
      <c r="S60"/>
      <c r="T60" s="23"/>
      <c r="U60" s="23"/>
      <c r="V60" s="24"/>
    </row>
    <row r="61" spans="9:22" ht="18" customHeight="1" x14ac:dyDescent="0.35">
      <c r="M61" s="260"/>
      <c r="S61"/>
      <c r="T61" s="23"/>
      <c r="U61" s="23"/>
      <c r="V61" s="24"/>
    </row>
    <row r="62" spans="9:22" ht="18" customHeight="1" x14ac:dyDescent="0.35">
      <c r="M62" s="260"/>
      <c r="S62"/>
      <c r="T62" s="23"/>
      <c r="U62" s="23"/>
      <c r="V62" s="24"/>
    </row>
    <row r="63" spans="9:22" ht="18" customHeight="1" x14ac:dyDescent="0.35">
      <c r="M63" s="260"/>
      <c r="S63"/>
      <c r="T63" s="23"/>
      <c r="U63" s="23"/>
      <c r="V63" s="24"/>
    </row>
    <row r="64" spans="9:22" ht="18" customHeight="1" x14ac:dyDescent="0.35">
      <c r="M64" s="260"/>
      <c r="S64"/>
      <c r="T64" s="23"/>
      <c r="U64" s="23"/>
      <c r="V64" s="24"/>
    </row>
    <row r="65" spans="13:22" ht="18" customHeight="1" x14ac:dyDescent="0.35">
      <c r="M65" s="260"/>
      <c r="S65"/>
      <c r="T65" s="23"/>
      <c r="U65" s="23"/>
      <c r="V65" s="24"/>
    </row>
    <row r="66" spans="13:22" ht="18" customHeight="1" x14ac:dyDescent="0.35">
      <c r="M66" s="260"/>
      <c r="S66"/>
      <c r="T66" s="23"/>
      <c r="U66" s="23"/>
      <c r="V66" s="24"/>
    </row>
    <row r="67" spans="13:22" ht="18" customHeight="1" x14ac:dyDescent="0.35">
      <c r="M67" s="260"/>
      <c r="S67"/>
      <c r="T67" s="23"/>
      <c r="U67" s="23"/>
      <c r="V67" s="24"/>
    </row>
    <row r="68" spans="13:22" ht="18" customHeight="1" x14ac:dyDescent="0.35">
      <c r="M68" s="260"/>
      <c r="S68"/>
      <c r="T68" s="23"/>
      <c r="U68" s="23"/>
      <c r="V68" s="24"/>
    </row>
    <row r="69" spans="13:22" ht="18" customHeight="1" x14ac:dyDescent="0.35">
      <c r="M69" s="260"/>
      <c r="S69"/>
      <c r="T69" s="23"/>
      <c r="U69" s="23"/>
      <c r="V69" s="24"/>
    </row>
    <row r="70" spans="13:22" ht="18" customHeight="1" x14ac:dyDescent="0.35">
      <c r="M70" s="260"/>
      <c r="S70"/>
      <c r="T70" s="23"/>
      <c r="U70" s="23"/>
      <c r="V70" s="24"/>
    </row>
    <row r="71" spans="13:22" ht="18" customHeight="1" x14ac:dyDescent="0.35">
      <c r="M71" s="260"/>
      <c r="S71"/>
      <c r="T71" s="23"/>
      <c r="U71" s="23"/>
      <c r="V71" s="24"/>
    </row>
    <row r="72" spans="13:22" ht="18" customHeight="1" x14ac:dyDescent="0.35">
      <c r="M72" s="260"/>
      <c r="S72"/>
      <c r="T72" s="23"/>
      <c r="U72" s="23"/>
      <c r="V72" s="24"/>
    </row>
    <row r="73" spans="13:22" ht="18" customHeight="1" x14ac:dyDescent="0.35">
      <c r="M73" s="260"/>
      <c r="S73"/>
      <c r="T73" s="23"/>
      <c r="U73" s="23"/>
      <c r="V73" s="24"/>
    </row>
    <row r="74" spans="13:22" ht="18" customHeight="1" x14ac:dyDescent="0.35">
      <c r="M74" s="260"/>
      <c r="S74"/>
      <c r="T74" s="23"/>
      <c r="U74" s="23"/>
      <c r="V74" s="24"/>
    </row>
    <row r="75" spans="13:22" ht="18" customHeight="1" x14ac:dyDescent="0.35">
      <c r="M75" s="260"/>
      <c r="S75"/>
      <c r="T75" s="23"/>
      <c r="U75" s="23"/>
      <c r="V75" s="24"/>
    </row>
    <row r="76" spans="13:22" ht="18" customHeight="1" x14ac:dyDescent="0.35">
      <c r="M76" s="260"/>
      <c r="S76"/>
      <c r="T76" s="23"/>
      <c r="U76" s="23"/>
      <c r="V76" s="24"/>
    </row>
    <row r="77" spans="13:22" ht="18" customHeight="1" x14ac:dyDescent="0.35">
      <c r="M77" s="260"/>
      <c r="S77"/>
      <c r="T77" s="23"/>
      <c r="U77" s="23"/>
      <c r="V77" s="24"/>
    </row>
    <row r="78" spans="13:22" ht="18" customHeight="1" x14ac:dyDescent="0.35">
      <c r="M78" s="260"/>
      <c r="S78"/>
      <c r="T78" s="23"/>
      <c r="U78" s="23"/>
      <c r="V78" s="24"/>
    </row>
    <row r="79" spans="13:22" ht="18" customHeight="1" x14ac:dyDescent="0.35">
      <c r="M79" s="260"/>
      <c r="S79"/>
      <c r="T79" s="23"/>
      <c r="U79" s="23"/>
      <c r="V79" s="24"/>
    </row>
    <row r="80" spans="13:22" ht="18" customHeight="1" x14ac:dyDescent="0.35">
      <c r="M80" s="260"/>
      <c r="S80"/>
      <c r="T80" s="23"/>
      <c r="U80" s="23"/>
      <c r="V80" s="24"/>
    </row>
    <row r="81" spans="9:22" ht="18" customHeight="1" x14ac:dyDescent="0.35">
      <c r="M81" s="260"/>
      <c r="S81"/>
      <c r="T81" s="23"/>
      <c r="U81" s="23"/>
      <c r="V81" s="24"/>
    </row>
    <row r="82" spans="9:22" ht="18" customHeight="1" x14ac:dyDescent="0.35">
      <c r="M82" s="260"/>
      <c r="S82"/>
      <c r="T82" s="23"/>
      <c r="U82" s="23"/>
      <c r="V82" s="24"/>
    </row>
    <row r="83" spans="9:22" ht="18" customHeight="1" x14ac:dyDescent="0.35">
      <c r="M83" s="260"/>
      <c r="S83"/>
      <c r="T83" s="23"/>
      <c r="U83" s="23"/>
      <c r="V83" s="24"/>
    </row>
    <row r="84" spans="9:22" ht="18" customHeight="1" x14ac:dyDescent="0.35">
      <c r="M84" s="260"/>
      <c r="S84"/>
      <c r="T84" s="23"/>
      <c r="U84" s="23"/>
      <c r="V84" s="24"/>
    </row>
    <row r="85" spans="9:22" ht="18" customHeight="1" x14ac:dyDescent="0.35">
      <c r="M85" s="260"/>
      <c r="S85"/>
      <c r="T85" s="23"/>
      <c r="U85" s="23"/>
      <c r="V85" s="24"/>
    </row>
    <row r="86" spans="9:22" ht="18" customHeight="1" x14ac:dyDescent="0.35">
      <c r="M86" s="260"/>
      <c r="S86"/>
      <c r="T86" s="23"/>
      <c r="U86" s="23"/>
      <c r="V86" s="24"/>
    </row>
    <row r="87" spans="9:22" ht="18" customHeight="1" x14ac:dyDescent="0.35">
      <c r="M87" s="260"/>
      <c r="S87"/>
      <c r="T87" s="23"/>
      <c r="U87" s="23"/>
      <c r="V87" s="24"/>
    </row>
    <row r="88" spans="9:22" ht="18" customHeight="1" x14ac:dyDescent="0.35">
      <c r="M88" s="260"/>
      <c r="S88"/>
      <c r="T88" s="23"/>
      <c r="U88" s="23"/>
      <c r="V88" s="24"/>
    </row>
    <row r="89" spans="9:22" ht="18" customHeight="1" x14ac:dyDescent="0.35">
      <c r="M89" s="260"/>
      <c r="S89"/>
      <c r="T89" s="23"/>
      <c r="U89" s="23"/>
      <c r="V89" s="24"/>
    </row>
    <row r="90" spans="9:22" ht="18" customHeight="1" x14ac:dyDescent="0.35">
      <c r="M90" s="260"/>
      <c r="S90"/>
      <c r="T90" s="23"/>
      <c r="U90" s="23"/>
      <c r="V90" s="24"/>
    </row>
    <row r="91" spans="9:22" ht="18" customHeight="1" x14ac:dyDescent="0.35">
      <c r="M91" s="260"/>
      <c r="S91"/>
      <c r="T91" s="23"/>
      <c r="U91" s="23"/>
      <c r="V91" s="24"/>
    </row>
    <row r="92" spans="9:22" ht="18" customHeight="1" x14ac:dyDescent="0.35">
      <c r="M92" s="260"/>
      <c r="S92"/>
      <c r="T92" s="23"/>
      <c r="U92" s="23"/>
      <c r="V92" s="24"/>
    </row>
    <row r="93" spans="9:22" ht="18" customHeight="1" x14ac:dyDescent="0.35">
      <c r="M93" s="260"/>
      <c r="S93"/>
      <c r="T93" s="23"/>
      <c r="U93" s="23"/>
      <c r="V93" s="24"/>
    </row>
    <row r="94" spans="9:22" ht="18" customHeight="1" x14ac:dyDescent="0.35">
      <c r="M94" s="260"/>
      <c r="S94"/>
      <c r="T94" s="23"/>
      <c r="U94" s="23"/>
      <c r="V94" s="24"/>
    </row>
    <row r="95" spans="9:22" ht="18" customHeight="1" x14ac:dyDescent="0.35">
      <c r="M95" s="260"/>
      <c r="S95"/>
      <c r="T95" s="23"/>
      <c r="U95" s="23"/>
      <c r="V95" s="24"/>
    </row>
    <row r="96" spans="9:22" ht="18" customHeight="1" x14ac:dyDescent="0.35">
      <c r="I96" s="13"/>
      <c r="J96" s="22"/>
      <c r="K96" s="22"/>
      <c r="L96" s="22"/>
      <c r="M96" s="22"/>
      <c r="N96" s="22"/>
      <c r="O96" s="22"/>
      <c r="P96" s="614"/>
      <c r="Q96" s="615"/>
      <c r="R96" s="13"/>
      <c r="S96" s="13"/>
      <c r="T96" s="13"/>
      <c r="U96" s="13"/>
      <c r="V96" s="13"/>
    </row>
    <row r="97" spans="9:22" ht="18" customHeight="1" x14ac:dyDescent="0.35">
      <c r="I97" s="13"/>
      <c r="J97" s="22"/>
      <c r="K97" s="22"/>
      <c r="L97" s="22"/>
      <c r="M97" s="22"/>
      <c r="N97" s="22"/>
      <c r="O97" s="22"/>
      <c r="P97" s="614"/>
      <c r="Q97" s="615"/>
      <c r="R97" s="13"/>
      <c r="S97" s="13"/>
      <c r="T97" s="13"/>
      <c r="U97" s="13"/>
      <c r="V97" s="13"/>
    </row>
    <row r="98" spans="9:22" ht="18" customHeight="1" x14ac:dyDescent="0.35">
      <c r="I98" s="13"/>
      <c r="J98" s="22"/>
      <c r="K98" s="22"/>
      <c r="L98" s="22"/>
      <c r="M98" s="22"/>
      <c r="N98" s="22"/>
      <c r="O98" s="22"/>
      <c r="P98" s="614"/>
      <c r="Q98" s="615"/>
      <c r="R98" s="13"/>
      <c r="S98" s="13"/>
      <c r="T98" s="13"/>
      <c r="U98" s="13"/>
      <c r="V98" s="13"/>
    </row>
    <row r="99" spans="9:22" ht="18" customHeight="1" x14ac:dyDescent="0.35">
      <c r="T99" s="25"/>
      <c r="U99" s="25"/>
      <c r="V99" s="25"/>
    </row>
  </sheetData>
  <mergeCells count="26">
    <mergeCell ref="S9:T9"/>
    <mergeCell ref="M10:N10"/>
    <mergeCell ref="P10:Q10"/>
    <mergeCell ref="S12:T12"/>
    <mergeCell ref="D2:G5"/>
    <mergeCell ref="J2:R5"/>
    <mergeCell ref="C8:G12"/>
    <mergeCell ref="J9:K9"/>
    <mergeCell ref="M9:R9"/>
    <mergeCell ref="S15:T15"/>
    <mergeCell ref="J16:J17"/>
    <mergeCell ref="K16:K17"/>
    <mergeCell ref="D17:G20"/>
    <mergeCell ref="S18:T18"/>
    <mergeCell ref="J37:L37"/>
    <mergeCell ref="J13:K13"/>
    <mergeCell ref="D14:G16"/>
    <mergeCell ref="J14:J15"/>
    <mergeCell ref="K14:K15"/>
    <mergeCell ref="C41:F43"/>
    <mergeCell ref="C48:G48"/>
    <mergeCell ref="D21:G22"/>
    <mergeCell ref="D23:G25"/>
    <mergeCell ref="D27:F29"/>
    <mergeCell ref="D31:G34"/>
    <mergeCell ref="D37:G39"/>
  </mergeCells>
  <hyperlinks>
    <hyperlink ref="C41" r:id="rId1" xr:uid="{654545FE-A767-4421-9E49-56B699468754}"/>
  </hyperlinks>
  <pageMargins left="0.75" right="0.75" top="1" bottom="1" header="0.5" footer="0.5"/>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AF310-B485-4CB9-A93D-541D7B80093F}">
  <sheetPr>
    <tabColor rgb="FF00B050"/>
  </sheetPr>
  <dimension ref="A1:Y110"/>
  <sheetViews>
    <sheetView showGridLines="0" zoomScale="82" zoomScaleNormal="82" workbookViewId="0">
      <selection activeCell="A7" sqref="A7"/>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3" style="3" customWidth="1"/>
    <col min="10" max="11" width="11.25" style="21" customWidth="1"/>
    <col min="12" max="12" width="1.58203125" style="21" customWidth="1"/>
    <col min="13" max="13" width="6.25" style="21" customWidth="1"/>
    <col min="14" max="14" width="8.75" style="21" customWidth="1"/>
    <col min="15" max="15" width="1.75" style="21" customWidth="1"/>
    <col min="16" max="16" width="7.5" style="21" customWidth="1"/>
    <col min="17" max="17" width="8.33203125" style="3" customWidth="1"/>
    <col min="18" max="18" width="1.83203125" style="3" customWidth="1"/>
    <col min="19" max="19" width="7.5" style="3" customWidth="1"/>
    <col min="20" max="21" width="9.83203125" style="3" customWidth="1"/>
    <col min="22" max="22" width="33.58203125" style="3" customWidth="1"/>
    <col min="23" max="23" width="3" style="3" customWidth="1"/>
    <col min="24" max="24" width="6.58203125" style="3" customWidth="1"/>
    <col min="25" max="25" width="3.58203125" style="3" customWidth="1"/>
    <col min="26" max="40" width="7.83203125" style="3" customWidth="1"/>
    <col min="41" max="16384" width="12" style="3"/>
  </cols>
  <sheetData>
    <row r="1" spans="1:25" ht="18" customHeight="1" x14ac:dyDescent="0.35">
      <c r="A1" s="1"/>
      <c r="B1" s="1"/>
      <c r="C1" s="1"/>
      <c r="D1" s="2"/>
      <c r="E1" s="2"/>
      <c r="F1" s="2"/>
      <c r="G1" s="2"/>
      <c r="H1" s="2"/>
      <c r="I1" s="2"/>
      <c r="J1" s="18"/>
      <c r="K1" s="18"/>
      <c r="L1" s="18"/>
      <c r="M1" s="18"/>
      <c r="N1" s="18"/>
      <c r="O1" s="18"/>
      <c r="P1" s="18"/>
      <c r="Q1" s="2"/>
      <c r="R1" s="2"/>
      <c r="S1" s="2"/>
      <c r="T1" s="2"/>
      <c r="U1" s="2"/>
      <c r="V1" s="2"/>
      <c r="W1" s="2"/>
      <c r="X1" s="2"/>
      <c r="Y1" s="2"/>
    </row>
    <row r="2" spans="1:25" ht="18" customHeight="1" x14ac:dyDescent="0.35">
      <c r="A2" s="4"/>
      <c r="B2" s="4"/>
      <c r="C2" s="4"/>
      <c r="D2" s="428" t="s">
        <v>56</v>
      </c>
      <c r="E2" s="428"/>
      <c r="F2" s="428"/>
      <c r="G2" s="428"/>
      <c r="H2" s="79"/>
      <c r="I2" s="5"/>
      <c r="J2" s="445" t="s">
        <v>55</v>
      </c>
      <c r="K2" s="445"/>
      <c r="L2" s="445"/>
      <c r="M2" s="445"/>
      <c r="N2" s="445"/>
      <c r="O2" s="445"/>
      <c r="P2" s="445"/>
      <c r="Q2" s="445"/>
      <c r="R2" s="445"/>
      <c r="S2" s="445"/>
      <c r="T2" s="445"/>
      <c r="U2" s="445"/>
      <c r="V2" s="123"/>
      <c r="W2" s="40"/>
      <c r="X2" s="40"/>
      <c r="Y2" s="2"/>
    </row>
    <row r="3" spans="1:25" ht="18" customHeight="1" x14ac:dyDescent="0.35">
      <c r="A3" s="4"/>
      <c r="B3" s="4"/>
      <c r="C3" s="4"/>
      <c r="D3" s="428"/>
      <c r="E3" s="428"/>
      <c r="F3" s="428"/>
      <c r="G3" s="428"/>
      <c r="H3" s="79"/>
      <c r="I3" s="5"/>
      <c r="J3" s="445"/>
      <c r="K3" s="445"/>
      <c r="L3" s="445"/>
      <c r="M3" s="445"/>
      <c r="N3" s="445"/>
      <c r="O3" s="445"/>
      <c r="P3" s="445"/>
      <c r="Q3" s="445"/>
      <c r="R3" s="445"/>
      <c r="S3" s="445"/>
      <c r="T3" s="445"/>
      <c r="U3" s="445"/>
      <c r="V3" s="123"/>
      <c r="W3" s="40"/>
      <c r="X3" s="40"/>
      <c r="Y3" s="2"/>
    </row>
    <row r="4" spans="1:25" ht="18" customHeight="1" x14ac:dyDescent="0.35">
      <c r="A4" s="4"/>
      <c r="B4" s="4"/>
      <c r="C4" s="4"/>
      <c r="D4" s="428"/>
      <c r="E4" s="428"/>
      <c r="F4" s="428"/>
      <c r="G4" s="428"/>
      <c r="H4" s="79"/>
      <c r="I4" s="5"/>
      <c r="J4" s="445"/>
      <c r="K4" s="445"/>
      <c r="L4" s="445"/>
      <c r="M4" s="445"/>
      <c r="N4" s="445"/>
      <c r="O4" s="445"/>
      <c r="P4" s="445"/>
      <c r="Q4" s="445"/>
      <c r="R4" s="445"/>
      <c r="S4" s="445"/>
      <c r="T4" s="445"/>
      <c r="U4" s="445"/>
      <c r="V4" s="123"/>
      <c r="W4" s="40"/>
      <c r="X4" s="40"/>
      <c r="Y4" s="2"/>
    </row>
    <row r="5" spans="1:25" ht="18" customHeight="1" x14ac:dyDescent="0.35">
      <c r="A5" s="4"/>
      <c r="B5" s="4"/>
      <c r="C5" s="4"/>
      <c r="D5" s="428"/>
      <c r="E5" s="428"/>
      <c r="F5" s="428"/>
      <c r="G5" s="428"/>
      <c r="H5" s="79"/>
      <c r="I5" s="5"/>
      <c r="J5" s="445"/>
      <c r="K5" s="445"/>
      <c r="L5" s="445"/>
      <c r="M5" s="445"/>
      <c r="N5" s="445"/>
      <c r="O5" s="445"/>
      <c r="P5" s="445"/>
      <c r="Q5" s="445"/>
      <c r="R5" s="445"/>
      <c r="S5" s="445"/>
      <c r="T5" s="445"/>
      <c r="U5" s="445"/>
      <c r="V5" s="123"/>
      <c r="W5" s="40"/>
      <c r="X5" s="40"/>
      <c r="Y5" s="2"/>
    </row>
    <row r="6" spans="1:25" ht="18" customHeight="1" x14ac:dyDescent="0.35">
      <c r="A6" s="6"/>
      <c r="B6" s="6"/>
      <c r="C6" s="6"/>
      <c r="D6" s="6"/>
      <c r="E6" s="6"/>
      <c r="F6" s="6"/>
      <c r="G6" s="6"/>
      <c r="H6" s="6"/>
      <c r="I6" s="6"/>
      <c r="J6" s="19"/>
      <c r="K6" s="19"/>
      <c r="L6" s="19"/>
      <c r="M6" s="19"/>
      <c r="N6" s="19"/>
      <c r="O6" s="19"/>
      <c r="P6" s="19"/>
      <c r="Q6" s="6"/>
      <c r="R6" s="6"/>
      <c r="S6" s="6"/>
      <c r="T6" s="6"/>
      <c r="U6" s="6"/>
      <c r="V6" s="6"/>
      <c r="W6" s="6"/>
      <c r="X6" s="6"/>
      <c r="Y6" s="2"/>
    </row>
    <row r="7" spans="1:25" ht="18" customHeight="1" x14ac:dyDescent="0.35">
      <c r="A7" s="2"/>
      <c r="B7" s="5"/>
      <c r="C7" s="5"/>
      <c r="D7" s="5"/>
      <c r="E7" s="5"/>
      <c r="F7" s="5"/>
      <c r="G7" s="5"/>
      <c r="H7" s="5"/>
      <c r="I7" s="27"/>
      <c r="J7" s="3"/>
      <c r="K7" s="3"/>
      <c r="L7" s="27"/>
      <c r="M7" s="27"/>
      <c r="N7" s="27"/>
      <c r="O7" s="27"/>
      <c r="P7" s="27"/>
      <c r="Q7" s="27"/>
      <c r="R7" s="27"/>
      <c r="S7" s="27"/>
      <c r="T7" s="27"/>
      <c r="U7" s="27"/>
      <c r="V7" s="27"/>
      <c r="W7" s="27"/>
      <c r="X7" s="27"/>
      <c r="Y7" s="2"/>
    </row>
    <row r="8" spans="1:25" ht="18" customHeight="1" thickBot="1" x14ac:dyDescent="0.4">
      <c r="A8" s="2"/>
      <c r="B8" s="5"/>
      <c r="C8" s="465" t="s">
        <v>54</v>
      </c>
      <c r="D8" s="465"/>
      <c r="E8" s="465"/>
      <c r="F8" s="465"/>
      <c r="G8" s="465"/>
      <c r="H8" s="5"/>
      <c r="I8" s="27"/>
      <c r="J8" s="430" t="s">
        <v>53</v>
      </c>
      <c r="K8" s="430"/>
      <c r="L8" s="27"/>
      <c r="M8" s="430"/>
      <c r="N8" s="430"/>
      <c r="O8" s="430"/>
      <c r="P8" s="430"/>
      <c r="Q8" s="430"/>
      <c r="R8" s="430"/>
      <c r="S8" s="430"/>
      <c r="T8" s="430"/>
      <c r="U8" s="27"/>
      <c r="V8" s="27"/>
      <c r="W8" s="27"/>
      <c r="X8" s="27"/>
      <c r="Y8" s="2"/>
    </row>
    <row r="9" spans="1:25" ht="18" customHeight="1" thickBot="1" x14ac:dyDescent="0.4">
      <c r="A9" s="2"/>
      <c r="B9" s="5"/>
      <c r="C9" s="465"/>
      <c r="D9" s="465"/>
      <c r="E9" s="465"/>
      <c r="F9" s="465"/>
      <c r="G9" s="465"/>
      <c r="H9" s="5"/>
      <c r="I9" s="27"/>
      <c r="J9" s="122" t="s">
        <v>52</v>
      </c>
      <c r="K9" s="121" t="s">
        <v>51</v>
      </c>
      <c r="L9" s="27"/>
      <c r="M9" s="466" t="s">
        <v>43</v>
      </c>
      <c r="N9" s="467"/>
      <c r="O9" s="120"/>
      <c r="P9" s="466" t="s">
        <v>42</v>
      </c>
      <c r="Q9" s="467"/>
      <c r="R9" s="119"/>
      <c r="S9" s="466" t="s">
        <v>50</v>
      </c>
      <c r="T9" s="467"/>
      <c r="U9" s="27"/>
      <c r="V9" s="27"/>
      <c r="W9" s="27"/>
      <c r="X9" s="27"/>
      <c r="Y9" s="2"/>
    </row>
    <row r="10" spans="1:25" ht="18" customHeight="1" thickBot="1" x14ac:dyDescent="0.4">
      <c r="A10" s="2"/>
      <c r="B10" s="5"/>
      <c r="C10" s="465"/>
      <c r="D10" s="465"/>
      <c r="E10" s="465"/>
      <c r="F10" s="465"/>
      <c r="G10" s="465"/>
      <c r="H10" s="5"/>
      <c r="I10" s="27"/>
      <c r="J10" s="118">
        <v>0</v>
      </c>
      <c r="K10" s="117">
        <v>229</v>
      </c>
      <c r="L10" s="27"/>
      <c r="M10" s="112" t="s">
        <v>47</v>
      </c>
      <c r="N10" s="116" t="s">
        <v>49</v>
      </c>
      <c r="O10" s="115"/>
      <c r="P10" s="112" t="s">
        <v>47</v>
      </c>
      <c r="Q10" s="114" t="s">
        <v>48</v>
      </c>
      <c r="R10" s="113"/>
      <c r="S10" s="112" t="s">
        <v>47</v>
      </c>
      <c r="T10" s="111" t="s">
        <v>46</v>
      </c>
      <c r="U10" s="27"/>
      <c r="V10" s="27"/>
      <c r="W10" s="27"/>
      <c r="X10" s="27"/>
      <c r="Y10" s="2"/>
    </row>
    <row r="11" spans="1:25" ht="18" customHeight="1" x14ac:dyDescent="0.35">
      <c r="A11" s="2"/>
      <c r="B11" s="5"/>
      <c r="C11" s="465"/>
      <c r="D11" s="465"/>
      <c r="E11" s="465"/>
      <c r="F11" s="465"/>
      <c r="G11" s="465"/>
      <c r="H11" s="5"/>
      <c r="I11" s="27"/>
      <c r="J11" s="35"/>
      <c r="K11" s="36"/>
      <c r="L11" s="27"/>
      <c r="M11" s="102">
        <f>K19</f>
        <v>1</v>
      </c>
      <c r="N11" s="104">
        <f t="shared" ref="N11:N26" si="0">J$14*M11</f>
        <v>16</v>
      </c>
      <c r="O11" s="58"/>
      <c r="P11" s="102">
        <f>K17</f>
        <v>1</v>
      </c>
      <c r="Q11" s="103">
        <f t="shared" ref="Q11:Q26" si="1">K$14*P11</f>
        <v>7</v>
      </c>
      <c r="R11" s="58"/>
      <c r="S11" s="102">
        <f>K17</f>
        <v>1</v>
      </c>
      <c r="T11" s="101">
        <f t="shared" ref="T11:T26" si="2">N11+Q11</f>
        <v>23</v>
      </c>
      <c r="U11" s="27"/>
      <c r="V11" s="27"/>
      <c r="W11" s="27"/>
      <c r="X11" s="27"/>
      <c r="Y11" s="2"/>
    </row>
    <row r="12" spans="1:25" ht="18" customHeight="1" thickBot="1" x14ac:dyDescent="0.4">
      <c r="A12" s="2"/>
      <c r="B12" s="7"/>
      <c r="C12" s="465"/>
      <c r="D12" s="465"/>
      <c r="E12" s="465"/>
      <c r="F12" s="465"/>
      <c r="G12" s="465"/>
      <c r="H12" s="8"/>
      <c r="I12" s="27"/>
      <c r="J12" s="430" t="s">
        <v>45</v>
      </c>
      <c r="K12" s="430"/>
      <c r="L12" s="31"/>
      <c r="M12" s="102">
        <f t="shared" ref="M12:M26" si="3">M11+K$19</f>
        <v>2</v>
      </c>
      <c r="N12" s="104">
        <f t="shared" si="0"/>
        <v>32</v>
      </c>
      <c r="O12" s="58"/>
      <c r="P12" s="102">
        <f t="shared" ref="P12:P26" si="4">K$19+P11</f>
        <v>2</v>
      </c>
      <c r="Q12" s="103">
        <f t="shared" si="1"/>
        <v>14</v>
      </c>
      <c r="R12" s="58"/>
      <c r="S12" s="102">
        <f t="shared" ref="S12:S26" si="5">S11+K$19</f>
        <v>2</v>
      </c>
      <c r="T12" s="101">
        <f t="shared" si="2"/>
        <v>46</v>
      </c>
      <c r="U12" s="464"/>
      <c r="V12" s="464"/>
      <c r="W12" s="14"/>
      <c r="X12" s="43"/>
      <c r="Y12" s="2"/>
    </row>
    <row r="13" spans="1:25" ht="18" customHeight="1" x14ac:dyDescent="0.35">
      <c r="A13" s="2"/>
      <c r="B13" s="9"/>
      <c r="C13" s="7">
        <v>1</v>
      </c>
      <c r="D13" s="436" t="s">
        <v>44</v>
      </c>
      <c r="E13" s="436"/>
      <c r="F13" s="436"/>
      <c r="G13" s="436"/>
      <c r="H13" s="8"/>
      <c r="I13" s="21"/>
      <c r="J13" s="109" t="s">
        <v>43</v>
      </c>
      <c r="K13" s="108" t="s">
        <v>42</v>
      </c>
      <c r="L13" s="28"/>
      <c r="M13" s="102">
        <f t="shared" si="3"/>
        <v>3</v>
      </c>
      <c r="N13" s="104">
        <f t="shared" si="0"/>
        <v>48</v>
      </c>
      <c r="O13" s="58"/>
      <c r="P13" s="102">
        <f t="shared" si="4"/>
        <v>3</v>
      </c>
      <c r="Q13" s="103">
        <f t="shared" si="1"/>
        <v>21</v>
      </c>
      <c r="R13" s="58"/>
      <c r="S13" s="102">
        <f t="shared" si="5"/>
        <v>3</v>
      </c>
      <c r="T13" s="101">
        <f t="shared" si="2"/>
        <v>69</v>
      </c>
      <c r="U13" s="43"/>
      <c r="V13" s="43"/>
      <c r="W13" s="14"/>
      <c r="X13" s="43"/>
      <c r="Y13" s="2"/>
    </row>
    <row r="14" spans="1:25" ht="18" customHeight="1" thickBot="1" x14ac:dyDescent="0.4">
      <c r="A14" s="2"/>
      <c r="B14" s="7"/>
      <c r="C14" s="7"/>
      <c r="D14" s="436"/>
      <c r="E14" s="436"/>
      <c r="F14" s="436"/>
      <c r="G14" s="436"/>
      <c r="H14" s="8"/>
      <c r="I14" s="21"/>
      <c r="J14" s="107">
        <v>16</v>
      </c>
      <c r="K14" s="106">
        <v>7</v>
      </c>
      <c r="L14" s="29"/>
      <c r="M14" s="102">
        <f t="shared" si="3"/>
        <v>4</v>
      </c>
      <c r="N14" s="104">
        <f t="shared" si="0"/>
        <v>64</v>
      </c>
      <c r="O14" s="58"/>
      <c r="P14" s="102">
        <f t="shared" si="4"/>
        <v>4</v>
      </c>
      <c r="Q14" s="103">
        <f t="shared" si="1"/>
        <v>28</v>
      </c>
      <c r="R14" s="58"/>
      <c r="S14" s="102">
        <f t="shared" si="5"/>
        <v>4</v>
      </c>
      <c r="T14" s="101">
        <f t="shared" si="2"/>
        <v>92</v>
      </c>
      <c r="U14" s="43"/>
      <c r="V14" s="43"/>
      <c r="W14" s="14"/>
      <c r="X14" s="30"/>
      <c r="Y14" s="2"/>
    </row>
    <row r="15" spans="1:25" ht="18" customHeight="1" x14ac:dyDescent="0.35">
      <c r="A15" s="2"/>
      <c r="B15" s="9"/>
      <c r="C15" s="9"/>
      <c r="D15" s="436"/>
      <c r="E15" s="436"/>
      <c r="F15" s="436"/>
      <c r="G15" s="436"/>
      <c r="H15" s="8"/>
      <c r="I15" s="21"/>
      <c r="J15" s="32"/>
      <c r="K15" s="26"/>
      <c r="M15" s="102">
        <f t="shared" si="3"/>
        <v>5</v>
      </c>
      <c r="N15" s="104">
        <f t="shared" si="0"/>
        <v>80</v>
      </c>
      <c r="O15" s="58"/>
      <c r="P15" s="102">
        <f t="shared" si="4"/>
        <v>5</v>
      </c>
      <c r="Q15" s="103">
        <f t="shared" si="1"/>
        <v>35</v>
      </c>
      <c r="R15" s="58"/>
      <c r="S15" s="102">
        <f t="shared" si="5"/>
        <v>5</v>
      </c>
      <c r="T15" s="101">
        <f t="shared" si="2"/>
        <v>115</v>
      </c>
      <c r="U15" s="456"/>
      <c r="V15" s="456"/>
      <c r="W15" s="14"/>
      <c r="X15" s="30"/>
      <c r="Y15" s="2"/>
    </row>
    <row r="16" spans="1:25" ht="18" customHeight="1" x14ac:dyDescent="0.35">
      <c r="A16" s="2"/>
      <c r="B16" s="9"/>
      <c r="C16" s="7"/>
      <c r="D16" s="436"/>
      <c r="E16" s="436"/>
      <c r="F16" s="436"/>
      <c r="G16" s="436"/>
      <c r="H16" s="8"/>
      <c r="I16" s="21"/>
      <c r="J16" s="430" t="s">
        <v>41</v>
      </c>
      <c r="K16" s="430"/>
      <c r="M16" s="102">
        <f t="shared" si="3"/>
        <v>6</v>
      </c>
      <c r="N16" s="104">
        <f t="shared" si="0"/>
        <v>96</v>
      </c>
      <c r="O16" s="58"/>
      <c r="P16" s="102">
        <f t="shared" si="4"/>
        <v>6</v>
      </c>
      <c r="Q16" s="103">
        <f t="shared" si="1"/>
        <v>42</v>
      </c>
      <c r="R16" s="58"/>
      <c r="S16" s="102">
        <f t="shared" si="5"/>
        <v>6</v>
      </c>
      <c r="T16" s="101">
        <f t="shared" si="2"/>
        <v>138</v>
      </c>
      <c r="U16" s="43"/>
      <c r="V16" s="43"/>
      <c r="W16" s="14"/>
      <c r="X16" s="30"/>
      <c r="Y16" s="2"/>
    </row>
    <row r="17" spans="1:25" ht="18" customHeight="1" x14ac:dyDescent="0.35">
      <c r="A17" s="2"/>
      <c r="B17" s="9"/>
      <c r="C17" s="7"/>
      <c r="D17" s="436"/>
      <c r="E17" s="436"/>
      <c r="F17" s="436"/>
      <c r="G17" s="436"/>
      <c r="H17" s="10"/>
      <c r="I17" s="21"/>
      <c r="J17" s="458" t="s">
        <v>40</v>
      </c>
      <c r="K17" s="459">
        <v>1</v>
      </c>
      <c r="M17" s="102">
        <f t="shared" si="3"/>
        <v>7</v>
      </c>
      <c r="N17" s="104">
        <f t="shared" si="0"/>
        <v>112</v>
      </c>
      <c r="O17" s="58"/>
      <c r="P17" s="102">
        <f t="shared" si="4"/>
        <v>7</v>
      </c>
      <c r="Q17" s="103">
        <f t="shared" si="1"/>
        <v>49</v>
      </c>
      <c r="R17" s="58"/>
      <c r="S17" s="102">
        <f t="shared" si="5"/>
        <v>7</v>
      </c>
      <c r="T17" s="101">
        <f t="shared" si="2"/>
        <v>161</v>
      </c>
      <c r="U17" s="43"/>
      <c r="V17" s="43"/>
      <c r="W17" s="14"/>
      <c r="X17" s="30"/>
      <c r="Y17" s="2"/>
    </row>
    <row r="18" spans="1:25" ht="18" customHeight="1" x14ac:dyDescent="0.35">
      <c r="A18" s="2"/>
      <c r="B18" s="9"/>
      <c r="C18" s="7">
        <v>2</v>
      </c>
      <c r="D18" s="461" t="s">
        <v>39</v>
      </c>
      <c r="E18" s="461"/>
      <c r="F18" s="461"/>
      <c r="G18" s="461"/>
      <c r="H18" s="10"/>
      <c r="I18" s="21"/>
      <c r="J18" s="458"/>
      <c r="K18" s="460"/>
      <c r="M18" s="102">
        <f t="shared" si="3"/>
        <v>8</v>
      </c>
      <c r="N18" s="104">
        <f t="shared" si="0"/>
        <v>128</v>
      </c>
      <c r="O18" s="58"/>
      <c r="P18" s="102">
        <f t="shared" si="4"/>
        <v>8</v>
      </c>
      <c r="Q18" s="103">
        <f t="shared" si="1"/>
        <v>56</v>
      </c>
      <c r="R18" s="58"/>
      <c r="S18" s="102">
        <f t="shared" si="5"/>
        <v>8</v>
      </c>
      <c r="T18" s="101">
        <f t="shared" si="2"/>
        <v>184</v>
      </c>
      <c r="U18" s="456"/>
      <c r="V18" s="456"/>
      <c r="W18" s="14"/>
      <c r="X18" s="30"/>
      <c r="Y18" s="2"/>
    </row>
    <row r="19" spans="1:25" ht="18" customHeight="1" x14ac:dyDescent="0.35">
      <c r="A19" s="2"/>
      <c r="B19" s="9"/>
      <c r="C19" s="7"/>
      <c r="D19" s="461"/>
      <c r="E19" s="461"/>
      <c r="F19" s="461"/>
      <c r="G19" s="461"/>
      <c r="H19" s="8"/>
      <c r="I19" s="21"/>
      <c r="J19" s="462" t="s">
        <v>38</v>
      </c>
      <c r="K19" s="463">
        <v>1</v>
      </c>
      <c r="M19" s="102">
        <f t="shared" si="3"/>
        <v>9</v>
      </c>
      <c r="N19" s="104">
        <f t="shared" si="0"/>
        <v>144</v>
      </c>
      <c r="O19" s="58"/>
      <c r="P19" s="102">
        <f t="shared" si="4"/>
        <v>9</v>
      </c>
      <c r="Q19" s="103">
        <f t="shared" si="1"/>
        <v>63</v>
      </c>
      <c r="R19" s="58"/>
      <c r="S19" s="102">
        <f t="shared" si="5"/>
        <v>9</v>
      </c>
      <c r="T19" s="101">
        <f t="shared" si="2"/>
        <v>207</v>
      </c>
      <c r="U19" s="105"/>
      <c r="V19" s="43"/>
      <c r="W19" s="14"/>
      <c r="X19" s="30"/>
      <c r="Y19" s="2"/>
    </row>
    <row r="20" spans="1:25" ht="18" customHeight="1" x14ac:dyDescent="0.35">
      <c r="A20" s="2"/>
      <c r="B20" s="11"/>
      <c r="C20" s="7"/>
      <c r="D20" s="461"/>
      <c r="E20" s="461"/>
      <c r="F20" s="461"/>
      <c r="G20" s="461"/>
      <c r="H20" s="8"/>
      <c r="I20" s="21"/>
      <c r="J20" s="462"/>
      <c r="K20" s="463"/>
      <c r="M20" s="102">
        <f t="shared" si="3"/>
        <v>10</v>
      </c>
      <c r="N20" s="104">
        <f t="shared" si="0"/>
        <v>160</v>
      </c>
      <c r="O20" s="58"/>
      <c r="P20" s="102">
        <f t="shared" si="4"/>
        <v>10</v>
      </c>
      <c r="Q20" s="103">
        <f t="shared" si="1"/>
        <v>70</v>
      </c>
      <c r="R20" s="58"/>
      <c r="S20" s="102">
        <f t="shared" si="5"/>
        <v>10</v>
      </c>
      <c r="T20" s="101">
        <f t="shared" si="2"/>
        <v>230</v>
      </c>
      <c r="U20" s="105"/>
      <c r="V20" s="43"/>
      <c r="W20" s="14"/>
      <c r="X20" s="30"/>
      <c r="Y20" s="2"/>
    </row>
    <row r="21" spans="1:25" ht="18" customHeight="1" x14ac:dyDescent="0.35">
      <c r="A21" s="2"/>
      <c r="B21" s="9"/>
      <c r="C21" s="7">
        <v>3</v>
      </c>
      <c r="D21" s="436" t="s">
        <v>37</v>
      </c>
      <c r="E21" s="436"/>
      <c r="F21" s="436"/>
      <c r="G21" s="436"/>
      <c r="H21" s="8"/>
      <c r="I21" s="21"/>
      <c r="J21" s="430"/>
      <c r="K21" s="430"/>
      <c r="M21" s="102">
        <f t="shared" si="3"/>
        <v>11</v>
      </c>
      <c r="N21" s="104">
        <f t="shared" si="0"/>
        <v>176</v>
      </c>
      <c r="O21" s="58"/>
      <c r="P21" s="102">
        <f t="shared" si="4"/>
        <v>11</v>
      </c>
      <c r="Q21" s="103">
        <f t="shared" si="1"/>
        <v>77</v>
      </c>
      <c r="R21" s="58"/>
      <c r="S21" s="102">
        <f t="shared" si="5"/>
        <v>11</v>
      </c>
      <c r="T21" s="101">
        <f t="shared" si="2"/>
        <v>253</v>
      </c>
      <c r="U21" s="456"/>
      <c r="V21" s="456"/>
      <c r="W21" s="14"/>
      <c r="X21" s="30"/>
      <c r="Y21" s="2"/>
    </row>
    <row r="22" spans="1:25" ht="18" customHeight="1" x14ac:dyDescent="0.35">
      <c r="A22" s="2"/>
      <c r="B22" s="5"/>
      <c r="C22" s="10"/>
      <c r="D22" s="436"/>
      <c r="E22" s="436"/>
      <c r="F22" s="436"/>
      <c r="G22" s="436"/>
      <c r="H22" s="8"/>
      <c r="I22" s="21"/>
      <c r="J22" s="3"/>
      <c r="K22" s="3"/>
      <c r="M22" s="102">
        <f t="shared" si="3"/>
        <v>12</v>
      </c>
      <c r="N22" s="104">
        <f t="shared" si="0"/>
        <v>192</v>
      </c>
      <c r="O22" s="58"/>
      <c r="P22" s="102">
        <f t="shared" si="4"/>
        <v>12</v>
      </c>
      <c r="Q22" s="103">
        <f t="shared" si="1"/>
        <v>84</v>
      </c>
      <c r="R22" s="58"/>
      <c r="S22" s="102">
        <f t="shared" si="5"/>
        <v>12</v>
      </c>
      <c r="T22" s="101">
        <f t="shared" si="2"/>
        <v>276</v>
      </c>
      <c r="U22" s="105"/>
      <c r="V22" s="43"/>
      <c r="W22" s="30"/>
      <c r="X22" s="30"/>
      <c r="Y22" s="2"/>
    </row>
    <row r="23" spans="1:25" ht="18" customHeight="1" x14ac:dyDescent="0.35">
      <c r="A23" s="2"/>
      <c r="B23" s="10"/>
      <c r="C23" s="7">
        <v>4</v>
      </c>
      <c r="D23" s="457" t="s">
        <v>36</v>
      </c>
      <c r="E23" s="457"/>
      <c r="F23" s="457"/>
      <c r="G23" s="457"/>
      <c r="H23" s="8"/>
      <c r="I23" s="21"/>
      <c r="J23" s="3"/>
      <c r="K23" s="3"/>
      <c r="M23" s="102">
        <f t="shared" si="3"/>
        <v>13</v>
      </c>
      <c r="N23" s="104">
        <f t="shared" si="0"/>
        <v>208</v>
      </c>
      <c r="O23" s="58"/>
      <c r="P23" s="102">
        <f t="shared" si="4"/>
        <v>13</v>
      </c>
      <c r="Q23" s="103">
        <f t="shared" si="1"/>
        <v>91</v>
      </c>
      <c r="R23" s="58"/>
      <c r="S23" s="102">
        <f t="shared" si="5"/>
        <v>13</v>
      </c>
      <c r="T23" s="101">
        <f t="shared" si="2"/>
        <v>299</v>
      </c>
      <c r="U23" s="105"/>
      <c r="V23" s="43"/>
      <c r="W23" s="30"/>
      <c r="X23" s="30"/>
      <c r="Y23" s="2"/>
    </row>
    <row r="24" spans="1:25" ht="18" customHeight="1" x14ac:dyDescent="0.35">
      <c r="A24" s="2"/>
      <c r="B24" s="10"/>
      <c r="C24" s="7"/>
      <c r="D24" s="457"/>
      <c r="E24" s="457"/>
      <c r="F24" s="457"/>
      <c r="G24" s="457"/>
      <c r="H24" s="8"/>
      <c r="I24" s="21"/>
      <c r="J24" s="3"/>
      <c r="K24" s="3"/>
      <c r="M24" s="102">
        <f t="shared" si="3"/>
        <v>14</v>
      </c>
      <c r="N24" s="104">
        <f t="shared" si="0"/>
        <v>224</v>
      </c>
      <c r="O24" s="58"/>
      <c r="P24" s="102">
        <f t="shared" si="4"/>
        <v>14</v>
      </c>
      <c r="Q24" s="103">
        <f t="shared" si="1"/>
        <v>98</v>
      </c>
      <c r="R24" s="58"/>
      <c r="S24" s="102">
        <f t="shared" si="5"/>
        <v>14</v>
      </c>
      <c r="T24" s="101">
        <f t="shared" si="2"/>
        <v>322</v>
      </c>
      <c r="U24" s="30"/>
      <c r="V24" s="30"/>
      <c r="W24" s="30"/>
      <c r="X24" s="30"/>
      <c r="Y24" s="2"/>
    </row>
    <row r="25" spans="1:25" ht="18" customHeight="1" x14ac:dyDescent="0.35">
      <c r="A25" s="2"/>
      <c r="B25" s="10"/>
      <c r="C25" s="7"/>
      <c r="D25" s="436" t="s">
        <v>35</v>
      </c>
      <c r="E25" s="436"/>
      <c r="F25" s="436"/>
      <c r="G25" s="436"/>
      <c r="H25" s="8"/>
      <c r="I25" s="21"/>
      <c r="J25" s="32"/>
      <c r="K25" s="26"/>
      <c r="M25" s="102">
        <f t="shared" si="3"/>
        <v>15</v>
      </c>
      <c r="N25" s="104">
        <f t="shared" si="0"/>
        <v>240</v>
      </c>
      <c r="O25" s="58"/>
      <c r="P25" s="102">
        <f t="shared" si="4"/>
        <v>15</v>
      </c>
      <c r="Q25" s="103">
        <f t="shared" si="1"/>
        <v>105</v>
      </c>
      <c r="R25" s="58"/>
      <c r="S25" s="102">
        <f t="shared" si="5"/>
        <v>15</v>
      </c>
      <c r="T25" s="101">
        <f t="shared" si="2"/>
        <v>345</v>
      </c>
      <c r="U25" s="30"/>
      <c r="V25" s="30"/>
      <c r="W25" s="30"/>
      <c r="X25" s="30"/>
      <c r="Y25" s="2"/>
    </row>
    <row r="26" spans="1:25" ht="18" customHeight="1" x14ac:dyDescent="0.35">
      <c r="A26" s="2"/>
      <c r="B26" s="10"/>
      <c r="C26" s="7">
        <v>5</v>
      </c>
      <c r="D26" s="436"/>
      <c r="E26" s="436"/>
      <c r="F26" s="436"/>
      <c r="G26" s="436"/>
      <c r="H26" s="8"/>
      <c r="I26" s="21"/>
      <c r="J26" s="32"/>
      <c r="K26" s="26"/>
      <c r="M26" s="102">
        <f t="shared" si="3"/>
        <v>16</v>
      </c>
      <c r="N26" s="104">
        <f t="shared" si="0"/>
        <v>256</v>
      </c>
      <c r="O26" s="58"/>
      <c r="P26" s="102">
        <f t="shared" si="4"/>
        <v>16</v>
      </c>
      <c r="Q26" s="103">
        <f t="shared" si="1"/>
        <v>112</v>
      </c>
      <c r="R26" s="58"/>
      <c r="S26" s="102">
        <f t="shared" si="5"/>
        <v>16</v>
      </c>
      <c r="T26" s="101">
        <f t="shared" si="2"/>
        <v>368</v>
      </c>
      <c r="U26" s="30"/>
      <c r="V26" s="30"/>
      <c r="W26" s="30"/>
      <c r="X26" s="30"/>
      <c r="Y26" s="2"/>
    </row>
    <row r="27" spans="1:25" ht="18" customHeight="1" x14ac:dyDescent="0.35">
      <c r="A27" s="2"/>
      <c r="B27" s="10"/>
      <c r="C27" s="7"/>
      <c r="D27" s="436"/>
      <c r="E27" s="436"/>
      <c r="F27" s="436"/>
      <c r="G27" s="436"/>
      <c r="H27" s="8"/>
      <c r="I27" s="21"/>
      <c r="J27" s="32"/>
      <c r="K27" s="26"/>
      <c r="M27" s="26"/>
      <c r="N27" s="26"/>
      <c r="O27" s="26"/>
      <c r="P27" s="26"/>
      <c r="Q27" s="26"/>
      <c r="R27" s="26"/>
      <c r="S27" s="26"/>
      <c r="T27" s="26"/>
      <c r="U27" s="30"/>
      <c r="V27" s="30"/>
      <c r="W27" s="30"/>
      <c r="X27" s="30"/>
      <c r="Y27" s="2"/>
    </row>
    <row r="28" spans="1:25" ht="18" customHeight="1" x14ac:dyDescent="0.35">
      <c r="A28" s="2"/>
      <c r="B28" s="5"/>
      <c r="C28" s="7"/>
      <c r="D28" s="436"/>
      <c r="E28" s="436"/>
      <c r="F28" s="436"/>
      <c r="G28" s="436"/>
      <c r="H28" s="8"/>
      <c r="I28" s="21"/>
      <c r="J28" s="32"/>
      <c r="K28" s="26"/>
      <c r="M28" s="3"/>
      <c r="N28" s="3"/>
      <c r="O28" s="3"/>
      <c r="P28" s="3"/>
      <c r="U28" s="30"/>
      <c r="V28" s="30"/>
      <c r="W28" s="30"/>
      <c r="X28" s="30"/>
      <c r="Y28" s="2"/>
    </row>
    <row r="29" spans="1:25" ht="18" customHeight="1" x14ac:dyDescent="0.35">
      <c r="A29" s="2"/>
      <c r="B29" s="12"/>
      <c r="C29" s="5"/>
      <c r="D29" s="436"/>
      <c r="E29" s="436"/>
      <c r="F29" s="436"/>
      <c r="G29" s="436"/>
      <c r="H29" s="8"/>
      <c r="I29" s="21"/>
      <c r="J29" s="97"/>
      <c r="K29" s="96"/>
      <c r="M29" s="3"/>
      <c r="N29" s="3"/>
      <c r="O29" s="3"/>
      <c r="P29" s="3"/>
      <c r="U29" s="30"/>
      <c r="V29" s="30"/>
      <c r="W29" s="30"/>
      <c r="X29" s="30"/>
      <c r="Y29" s="2"/>
    </row>
    <row r="30" spans="1:25" ht="18" customHeight="1" x14ac:dyDescent="0.35">
      <c r="A30" s="2"/>
      <c r="B30" s="12"/>
      <c r="C30" s="12"/>
      <c r="D30" s="436"/>
      <c r="E30" s="436"/>
      <c r="F30" s="436"/>
      <c r="G30" s="436"/>
      <c r="H30" s="8"/>
      <c r="I30" s="21"/>
      <c r="J30" s="97"/>
      <c r="K30" s="96"/>
      <c r="M30" s="3"/>
      <c r="N30" s="3"/>
      <c r="O30" s="3"/>
      <c r="P30" s="3"/>
      <c r="U30" s="30"/>
      <c r="V30" s="30"/>
      <c r="W30" s="30"/>
      <c r="X30" s="30"/>
      <c r="Y30" s="2"/>
    </row>
    <row r="31" spans="1:25" ht="18" customHeight="1" x14ac:dyDescent="0.35">
      <c r="A31" s="2"/>
      <c r="B31" s="12"/>
      <c r="C31" s="12"/>
      <c r="D31" s="441" t="s">
        <v>34</v>
      </c>
      <c r="E31" s="441"/>
      <c r="F31" s="441"/>
      <c r="G31" s="441"/>
      <c r="H31" s="5"/>
      <c r="I31" s="21"/>
      <c r="J31" s="97"/>
      <c r="K31" s="96"/>
      <c r="L31" s="96"/>
      <c r="M31" s="96"/>
      <c r="N31" s="96"/>
      <c r="O31" s="96"/>
      <c r="P31" s="96"/>
      <c r="Q31" s="21"/>
      <c r="R31" s="21"/>
      <c r="S31" s="21"/>
      <c r="T31" s="21"/>
      <c r="U31" s="30"/>
      <c r="V31" s="30"/>
      <c r="W31" s="30"/>
      <c r="X31" s="30"/>
      <c r="Y31" s="2"/>
    </row>
    <row r="32" spans="1:25" ht="18" customHeight="1" x14ac:dyDescent="0.35">
      <c r="A32" s="2"/>
      <c r="B32" s="5"/>
      <c r="C32" s="7">
        <v>6</v>
      </c>
      <c r="D32" s="441"/>
      <c r="E32" s="441"/>
      <c r="F32" s="441"/>
      <c r="G32" s="441"/>
      <c r="H32" s="5"/>
      <c r="I32" s="21"/>
      <c r="J32" s="97"/>
      <c r="K32" s="96"/>
      <c r="L32" s="96"/>
      <c r="M32" s="96"/>
      <c r="N32" s="96"/>
      <c r="O32" s="96"/>
      <c r="P32" s="96"/>
      <c r="Q32" s="21"/>
      <c r="R32" s="21"/>
      <c r="S32" s="21"/>
      <c r="T32" s="21"/>
      <c r="U32" s="30"/>
      <c r="V32" s="30"/>
      <c r="W32" s="30"/>
      <c r="X32" s="30"/>
      <c r="Y32" s="2"/>
    </row>
    <row r="33" spans="1:25" ht="18" customHeight="1" x14ac:dyDescent="0.35">
      <c r="A33" s="2"/>
      <c r="B33" s="5"/>
      <c r="C33" s="7"/>
      <c r="D33" s="441"/>
      <c r="E33" s="441"/>
      <c r="F33" s="441"/>
      <c r="G33" s="441"/>
      <c r="H33" s="5"/>
      <c r="I33" s="21"/>
      <c r="J33" s="3"/>
      <c r="K33" s="3"/>
      <c r="L33" s="3"/>
      <c r="M33" s="3"/>
      <c r="N33" s="3"/>
      <c r="O33" s="3"/>
      <c r="P33" s="3"/>
      <c r="Q33" s="100"/>
      <c r="R33" s="100"/>
      <c r="S33" s="100"/>
      <c r="T33" s="100"/>
      <c r="U33" s="100"/>
      <c r="V33" s="100"/>
      <c r="W33" s="30"/>
      <c r="X33" s="30"/>
      <c r="Y33" s="2"/>
    </row>
    <row r="34" spans="1:25" ht="18" customHeight="1" x14ac:dyDescent="0.35">
      <c r="A34" s="2"/>
      <c r="B34" s="5"/>
      <c r="C34" s="7">
        <v>7</v>
      </c>
      <c r="D34" s="436" t="s">
        <v>33</v>
      </c>
      <c r="E34" s="436"/>
      <c r="F34" s="436"/>
      <c r="G34" s="436"/>
      <c r="H34" s="5"/>
      <c r="I34" s="21"/>
      <c r="J34" s="97"/>
      <c r="K34" s="96"/>
      <c r="L34" s="96"/>
      <c r="M34" s="96"/>
      <c r="N34" s="96"/>
      <c r="O34" s="96"/>
      <c r="P34" s="96"/>
      <c r="Q34" s="21"/>
      <c r="R34" s="21"/>
      <c r="S34" s="21"/>
      <c r="T34" s="21"/>
      <c r="U34" s="30"/>
      <c r="V34" s="30"/>
      <c r="W34" s="30"/>
      <c r="X34" s="30"/>
      <c r="Y34" s="2"/>
    </row>
    <row r="35" spans="1:25" ht="18" customHeight="1" x14ac:dyDescent="0.35">
      <c r="A35" s="2"/>
      <c r="B35" s="5"/>
      <c r="C35" s="7"/>
      <c r="D35" s="436"/>
      <c r="E35" s="436"/>
      <c r="F35" s="436"/>
      <c r="G35" s="436"/>
      <c r="H35" s="5"/>
      <c r="I35" s="21"/>
      <c r="O35" s="99"/>
      <c r="P35" s="99"/>
      <c r="Q35" s="21"/>
      <c r="R35" s="21"/>
      <c r="S35" s="21"/>
      <c r="T35" s="21"/>
      <c r="U35" s="30"/>
      <c r="V35" s="30"/>
      <c r="W35" s="30"/>
      <c r="X35" s="30"/>
      <c r="Y35" s="2"/>
    </row>
    <row r="36" spans="1:25" ht="18" customHeight="1" x14ac:dyDescent="0.35">
      <c r="A36" s="2"/>
      <c r="B36" s="78"/>
      <c r="C36" s="7">
        <v>8</v>
      </c>
      <c r="D36" s="436" t="s">
        <v>32</v>
      </c>
      <c r="E36" s="436"/>
      <c r="F36" s="436"/>
      <c r="G36" s="436"/>
      <c r="H36" s="5"/>
      <c r="I36" s="21"/>
      <c r="O36" s="98"/>
      <c r="P36" s="98"/>
      <c r="Q36" s="21"/>
      <c r="R36" s="21"/>
      <c r="S36" s="21"/>
      <c r="T36" s="21"/>
      <c r="U36" s="30"/>
      <c r="V36" s="30"/>
      <c r="W36" s="30"/>
      <c r="X36" s="30"/>
      <c r="Y36" s="2"/>
    </row>
    <row r="37" spans="1:25" ht="18" customHeight="1" x14ac:dyDescent="0.35">
      <c r="A37" s="2"/>
      <c r="B37" s="5"/>
      <c r="C37" s="7"/>
      <c r="D37" s="436"/>
      <c r="E37" s="436"/>
      <c r="F37" s="436"/>
      <c r="G37" s="436"/>
      <c r="H37" s="5"/>
      <c r="I37" s="21"/>
      <c r="J37" s="97"/>
      <c r="K37" s="96"/>
      <c r="L37" s="96"/>
      <c r="M37" s="96"/>
      <c r="N37" s="96"/>
      <c r="O37" s="96"/>
      <c r="P37" s="96"/>
      <c r="Q37" s="21"/>
      <c r="R37" s="21"/>
      <c r="S37" s="21"/>
      <c r="T37" s="21"/>
      <c r="U37" s="30"/>
      <c r="V37" s="30"/>
      <c r="W37" s="30"/>
      <c r="X37" s="30"/>
      <c r="Y37" s="2"/>
    </row>
    <row r="38" spans="1:25" ht="18" customHeight="1" x14ac:dyDescent="0.35">
      <c r="A38" s="2"/>
      <c r="B38" s="5"/>
      <c r="C38" s="7"/>
      <c r="D38" s="436" t="s">
        <v>31</v>
      </c>
      <c r="E38" s="436"/>
      <c r="F38" s="436"/>
      <c r="G38" s="436"/>
      <c r="H38" s="5"/>
      <c r="I38" s="21"/>
      <c r="J38" s="446" t="s">
        <v>30</v>
      </c>
      <c r="K38" s="447"/>
      <c r="L38" s="448" t="s">
        <v>29</v>
      </c>
      <c r="M38" s="449"/>
      <c r="N38" s="450"/>
      <c r="O38" s="96"/>
      <c r="P38" s="96"/>
      <c r="Q38" s="21"/>
      <c r="R38" s="21"/>
      <c r="S38" s="21"/>
      <c r="T38" s="21"/>
      <c r="U38" s="30"/>
      <c r="V38" s="30"/>
      <c r="W38" s="30"/>
      <c r="X38" s="30"/>
      <c r="Y38" s="2"/>
    </row>
    <row r="39" spans="1:25" ht="18" customHeight="1" x14ac:dyDescent="0.35">
      <c r="A39" s="2"/>
      <c r="B39" s="5"/>
      <c r="C39" s="7">
        <v>9</v>
      </c>
      <c r="D39" s="436"/>
      <c r="E39" s="436"/>
      <c r="F39" s="436"/>
      <c r="G39" s="436"/>
      <c r="H39" s="5"/>
      <c r="I39" s="21"/>
      <c r="J39" s="451"/>
      <c r="K39" s="452"/>
      <c r="L39" s="453"/>
      <c r="M39" s="454"/>
      <c r="N39" s="455"/>
      <c r="O39" s="96"/>
      <c r="P39" s="96"/>
      <c r="Q39" s="21"/>
      <c r="R39" s="21"/>
      <c r="S39" s="21"/>
      <c r="T39" s="21"/>
      <c r="U39" s="30"/>
      <c r="V39" s="30"/>
      <c r="W39" s="30"/>
      <c r="X39" s="30"/>
      <c r="Y39" s="2"/>
    </row>
    <row r="40" spans="1:25" ht="18" customHeight="1" x14ac:dyDescent="0.35">
      <c r="A40" s="2"/>
      <c r="B40" s="5"/>
      <c r="C40" s="78"/>
      <c r="D40" s="436"/>
      <c r="E40" s="436"/>
      <c r="F40" s="436"/>
      <c r="G40" s="436"/>
      <c r="H40" s="5"/>
      <c r="I40" s="21"/>
      <c r="J40" s="97"/>
      <c r="K40" s="96"/>
      <c r="L40" s="96"/>
      <c r="M40" s="96"/>
      <c r="N40" s="96"/>
      <c r="O40" s="96"/>
      <c r="P40" s="96"/>
      <c r="Q40" s="21"/>
      <c r="R40" s="21"/>
      <c r="S40" s="21"/>
      <c r="T40" s="21"/>
      <c r="U40" s="30"/>
      <c r="V40" s="30"/>
      <c r="W40" s="30"/>
      <c r="X40" s="30"/>
      <c r="Y40" s="2"/>
    </row>
    <row r="41" spans="1:25" ht="18" customHeight="1" x14ac:dyDescent="0.35">
      <c r="A41" s="2"/>
      <c r="B41" s="5"/>
      <c r="C41" s="5"/>
      <c r="D41" s="80"/>
      <c r="E41" s="80"/>
      <c r="F41" s="80"/>
      <c r="G41" s="5"/>
      <c r="H41" s="5"/>
      <c r="I41" s="21"/>
      <c r="J41" s="437"/>
      <c r="K41" s="437"/>
      <c r="L41" s="437"/>
      <c r="M41" s="30"/>
      <c r="N41" s="30"/>
      <c r="O41" s="30"/>
      <c r="P41" s="30"/>
      <c r="Q41" s="21"/>
      <c r="R41" s="21"/>
      <c r="S41" s="21"/>
      <c r="T41" s="21"/>
      <c r="U41" s="30"/>
      <c r="V41" s="30"/>
      <c r="W41" s="30"/>
      <c r="X41" s="30"/>
      <c r="Y41" s="2"/>
    </row>
    <row r="42" spans="1:25" ht="18" customHeight="1" x14ac:dyDescent="0.35">
      <c r="A42" s="15"/>
      <c r="B42" s="16" t="s">
        <v>0</v>
      </c>
      <c r="C42" s="15"/>
      <c r="D42" s="17"/>
      <c r="E42" s="5"/>
      <c r="F42" s="5"/>
      <c r="G42" s="5"/>
      <c r="H42" s="5"/>
      <c r="I42" s="21"/>
      <c r="M42" s="27"/>
      <c r="Q42" s="21"/>
      <c r="R42" s="21"/>
      <c r="S42" s="21"/>
      <c r="T42" s="21"/>
      <c r="U42" s="30"/>
      <c r="V42" s="30"/>
      <c r="W42" s="30"/>
      <c r="X42" s="30"/>
      <c r="Y42" s="2"/>
    </row>
    <row r="43" spans="1:25" ht="18" customHeight="1" x14ac:dyDescent="0.35">
      <c r="A43" s="2"/>
      <c r="B43" s="5"/>
      <c r="C43" s="5"/>
      <c r="D43" s="5"/>
      <c r="E43" s="5"/>
      <c r="F43" s="5"/>
      <c r="G43" s="5"/>
      <c r="H43" s="5"/>
      <c r="I43" s="21"/>
      <c r="M43" s="27"/>
      <c r="Q43" s="21"/>
      <c r="R43" s="21"/>
      <c r="S43" s="21"/>
      <c r="T43" s="21"/>
      <c r="U43" s="30"/>
      <c r="V43" s="30"/>
      <c r="W43" s="30"/>
      <c r="X43" s="30"/>
      <c r="Y43" s="2"/>
    </row>
    <row r="44" spans="1:25" ht="18" customHeight="1" x14ac:dyDescent="0.35">
      <c r="A44" s="2"/>
      <c r="B44" s="5"/>
      <c r="C44" s="5"/>
      <c r="D44" s="444" t="s">
        <v>28</v>
      </c>
      <c r="E44" s="444"/>
      <c r="F44" s="444"/>
      <c r="G44" s="444"/>
      <c r="H44" s="5"/>
      <c r="I44" s="21"/>
      <c r="M44" s="27"/>
      <c r="Q44" s="21"/>
      <c r="R44" s="21"/>
      <c r="S44" s="21"/>
      <c r="T44" s="21"/>
      <c r="U44" s="30"/>
      <c r="V44" s="30"/>
      <c r="W44" s="30"/>
      <c r="X44" s="30"/>
      <c r="Y44" s="2"/>
    </row>
    <row r="45" spans="1:25" ht="18" customHeight="1" x14ac:dyDescent="0.35">
      <c r="A45" s="2"/>
      <c r="B45" s="5"/>
      <c r="C45" s="5"/>
      <c r="D45" s="444"/>
      <c r="E45" s="444"/>
      <c r="F45" s="444"/>
      <c r="G45" s="444"/>
      <c r="H45" s="5"/>
      <c r="I45" s="21"/>
      <c r="M45" s="27"/>
      <c r="Q45" s="21"/>
      <c r="R45" s="21"/>
      <c r="S45" s="21"/>
      <c r="T45" s="21"/>
      <c r="U45" s="30"/>
      <c r="V45" s="30"/>
      <c r="W45" s="30"/>
      <c r="X45" s="30"/>
      <c r="Y45" s="2"/>
    </row>
    <row r="46" spans="1:25" ht="18" customHeight="1" x14ac:dyDescent="0.35">
      <c r="A46" s="2"/>
      <c r="B46" s="5"/>
      <c r="C46" s="5"/>
      <c r="D46" s="444"/>
      <c r="E46" s="444"/>
      <c r="F46" s="444"/>
      <c r="G46" s="444"/>
      <c r="H46" s="5"/>
      <c r="I46" s="21"/>
      <c r="M46" s="27"/>
      <c r="Q46" s="21"/>
      <c r="R46" s="21"/>
      <c r="S46" s="21"/>
      <c r="T46" s="21"/>
      <c r="U46" s="30"/>
      <c r="V46" s="30"/>
      <c r="W46" s="30"/>
      <c r="X46" s="30"/>
      <c r="Y46" s="2"/>
    </row>
    <row r="47" spans="1:25" ht="18" customHeight="1" x14ac:dyDescent="0.35">
      <c r="A47" s="2"/>
      <c r="B47" s="5"/>
      <c r="C47" s="5"/>
      <c r="D47" s="444"/>
      <c r="E47" s="444"/>
      <c r="F47" s="444"/>
      <c r="G47" s="444"/>
      <c r="H47" s="5"/>
      <c r="I47" s="21"/>
      <c r="M47" s="27"/>
      <c r="Q47" s="21"/>
      <c r="R47" s="21"/>
      <c r="S47" s="21"/>
      <c r="T47" s="21"/>
      <c r="U47" s="30"/>
      <c r="V47" s="30"/>
      <c r="W47" s="30"/>
      <c r="X47" s="30"/>
      <c r="Y47" s="2"/>
    </row>
    <row r="48" spans="1:25" ht="18" customHeight="1" x14ac:dyDescent="0.35">
      <c r="A48" s="2"/>
      <c r="B48" s="5"/>
      <c r="C48" s="5"/>
      <c r="D48" s="444"/>
      <c r="E48" s="444"/>
      <c r="F48" s="444"/>
      <c r="G48" s="444"/>
      <c r="H48" s="5"/>
      <c r="I48" s="21"/>
      <c r="M48" s="27"/>
      <c r="Q48" s="21"/>
      <c r="R48" s="21"/>
      <c r="S48" s="21"/>
      <c r="T48" s="21"/>
      <c r="U48" s="30"/>
      <c r="V48" s="30"/>
      <c r="W48" s="30"/>
      <c r="X48" s="30"/>
      <c r="Y48" s="2"/>
    </row>
    <row r="49" spans="1:25" ht="18" customHeight="1" x14ac:dyDescent="0.35">
      <c r="A49" s="2"/>
      <c r="B49" s="5"/>
      <c r="C49" s="5"/>
      <c r="D49" s="94"/>
      <c r="E49" s="94"/>
      <c r="F49" s="94"/>
      <c r="G49" s="94"/>
      <c r="H49" s="5"/>
      <c r="I49" s="21"/>
      <c r="M49" s="27"/>
      <c r="Q49" s="21"/>
      <c r="R49" s="21"/>
      <c r="S49" s="21"/>
      <c r="T49" s="21"/>
      <c r="U49" s="30"/>
      <c r="V49" s="30"/>
      <c r="W49" s="30"/>
      <c r="X49" s="30"/>
      <c r="Y49" s="2"/>
    </row>
    <row r="50" spans="1:25" ht="18" customHeight="1" x14ac:dyDescent="0.35">
      <c r="A50" s="2"/>
      <c r="B50" s="5"/>
      <c r="C50" s="5"/>
      <c r="D50" s="442" t="s">
        <v>12</v>
      </c>
      <c r="E50" s="442"/>
      <c r="F50" s="442"/>
      <c r="G50" s="94"/>
      <c r="H50" s="5"/>
      <c r="I50" s="21"/>
      <c r="M50" s="27"/>
      <c r="Q50" s="21"/>
      <c r="R50" s="21"/>
      <c r="S50" s="21"/>
      <c r="T50" s="21"/>
      <c r="U50" s="30"/>
      <c r="V50" s="30"/>
      <c r="W50" s="30"/>
      <c r="X50" s="30"/>
      <c r="Y50" s="2"/>
    </row>
    <row r="51" spans="1:25" ht="18" customHeight="1" x14ac:dyDescent="0.35">
      <c r="A51" s="2"/>
      <c r="B51" s="5"/>
      <c r="C51" s="5"/>
      <c r="D51" s="442"/>
      <c r="E51" s="442"/>
      <c r="F51" s="442"/>
      <c r="G51" s="94"/>
      <c r="H51" s="5"/>
      <c r="I51" s="21"/>
      <c r="M51" s="27"/>
      <c r="Q51" s="21"/>
      <c r="R51" s="21"/>
      <c r="S51" s="21"/>
      <c r="T51" s="21"/>
      <c r="U51" s="30"/>
      <c r="V51" s="30"/>
      <c r="W51" s="30"/>
      <c r="X51" s="30"/>
      <c r="Y51" s="2"/>
    </row>
    <row r="52" spans="1:25" ht="18" customHeight="1" x14ac:dyDescent="0.35">
      <c r="A52" s="2"/>
      <c r="B52" s="5"/>
      <c r="C52" s="5"/>
      <c r="D52" s="442"/>
      <c r="E52" s="442"/>
      <c r="F52" s="442"/>
      <c r="G52" s="94"/>
      <c r="H52" s="5"/>
      <c r="I52" s="21"/>
      <c r="M52" s="27"/>
      <c r="Q52" s="21"/>
      <c r="R52" s="21"/>
      <c r="S52" s="21"/>
      <c r="T52" s="21"/>
      <c r="U52" s="30"/>
      <c r="V52" s="30"/>
      <c r="W52" s="30"/>
      <c r="X52" s="30"/>
      <c r="Y52" s="2"/>
    </row>
    <row r="53" spans="1:25" ht="18" customHeight="1" x14ac:dyDescent="0.35">
      <c r="A53" s="2"/>
      <c r="B53" s="5"/>
      <c r="C53" s="5"/>
      <c r="D53" s="442"/>
      <c r="E53" s="442"/>
      <c r="F53" s="442"/>
      <c r="G53" s="94"/>
      <c r="H53" s="5"/>
      <c r="I53" s="21"/>
      <c r="M53" s="27"/>
      <c r="Q53" s="21"/>
      <c r="R53" s="21"/>
      <c r="S53" s="21"/>
      <c r="T53" s="21"/>
      <c r="U53" s="30"/>
      <c r="V53" s="30"/>
      <c r="W53" s="30"/>
      <c r="X53" s="30"/>
      <c r="Y53" s="2"/>
    </row>
    <row r="54" spans="1:25" ht="18" customHeight="1" x14ac:dyDescent="0.35">
      <c r="A54" s="2"/>
      <c r="B54" s="5"/>
      <c r="C54" s="5"/>
      <c r="D54" s="5"/>
      <c r="E54" s="5"/>
      <c r="F54" s="5"/>
      <c r="G54" s="5"/>
      <c r="H54" s="5"/>
      <c r="I54" s="21"/>
      <c r="M54" s="27"/>
      <c r="Q54" s="21"/>
      <c r="R54" s="21"/>
      <c r="S54" s="21"/>
      <c r="T54" s="21"/>
      <c r="U54" s="30"/>
      <c r="V54" s="30"/>
      <c r="W54" s="30"/>
      <c r="X54" s="30"/>
      <c r="Y54" s="2"/>
    </row>
    <row r="55" spans="1:25" ht="18" customHeight="1" x14ac:dyDescent="0.35">
      <c r="A55" s="2"/>
      <c r="B55" s="2"/>
      <c r="C55" s="2"/>
      <c r="D55" s="443" t="s">
        <v>13</v>
      </c>
      <c r="E55" s="443"/>
      <c r="F55" s="443"/>
      <c r="G55" s="443"/>
      <c r="H55" s="443"/>
      <c r="I55" s="2"/>
      <c r="J55" s="2"/>
      <c r="K55" s="2"/>
      <c r="L55" s="2"/>
      <c r="M55" s="2"/>
      <c r="N55" s="2"/>
      <c r="O55" s="2"/>
      <c r="P55" s="2"/>
      <c r="Q55" s="2"/>
      <c r="R55" s="2"/>
      <c r="S55" s="2"/>
      <c r="T55" s="2"/>
      <c r="U55" s="2"/>
      <c r="V55" s="2"/>
      <c r="W55" s="2"/>
      <c r="X55" s="2"/>
      <c r="Y55" s="2"/>
    </row>
    <row r="56" spans="1:25" ht="18" customHeight="1" x14ac:dyDescent="0.35">
      <c r="I56" s="21"/>
      <c r="M56" s="27"/>
      <c r="Q56" s="21"/>
      <c r="R56" s="21"/>
      <c r="S56" s="21"/>
      <c r="T56" s="21"/>
      <c r="U56" s="30"/>
      <c r="V56" s="30"/>
      <c r="W56" s="30"/>
      <c r="X56" s="30"/>
    </row>
    <row r="57" spans="1:25" ht="18" customHeight="1" x14ac:dyDescent="0.35">
      <c r="I57" s="21"/>
      <c r="M57" s="27"/>
      <c r="Q57" s="21"/>
      <c r="R57" s="21"/>
      <c r="S57" s="21"/>
      <c r="T57" s="21"/>
      <c r="U57" s="30"/>
      <c r="V57" s="30"/>
      <c r="W57" s="30"/>
      <c r="X57" s="30"/>
    </row>
    <row r="58" spans="1:25" ht="18" customHeight="1" x14ac:dyDescent="0.35">
      <c r="I58" s="21"/>
      <c r="M58" s="27"/>
      <c r="Q58" s="21"/>
      <c r="R58" s="21"/>
      <c r="S58" s="21"/>
      <c r="T58" s="21"/>
      <c r="U58" s="30"/>
      <c r="V58" s="30"/>
      <c r="W58" s="30"/>
      <c r="X58" s="30"/>
    </row>
    <row r="59" spans="1:25" ht="18" customHeight="1" x14ac:dyDescent="0.35">
      <c r="I59" s="21"/>
      <c r="M59" s="27"/>
      <c r="Q59" s="21"/>
      <c r="R59" s="21"/>
      <c r="S59" s="21"/>
      <c r="T59" s="21"/>
      <c r="U59" s="30"/>
      <c r="V59" s="30"/>
      <c r="W59" s="30"/>
      <c r="X59" s="30"/>
    </row>
    <row r="60" spans="1:25" ht="18" customHeight="1" x14ac:dyDescent="0.35">
      <c r="I60" s="21"/>
      <c r="M60" s="27"/>
      <c r="Q60" s="21"/>
      <c r="R60" s="21"/>
      <c r="S60" s="21"/>
      <c r="T60" s="21"/>
      <c r="U60" s="30"/>
      <c r="V60" s="30"/>
      <c r="W60" s="30"/>
      <c r="X60" s="30"/>
    </row>
    <row r="61" spans="1:25" ht="18" customHeight="1" x14ac:dyDescent="0.35">
      <c r="I61" s="21"/>
      <c r="M61" s="27"/>
      <c r="Q61" s="21"/>
      <c r="R61" s="21"/>
      <c r="S61" s="21"/>
      <c r="T61" s="21"/>
      <c r="U61" s="30"/>
      <c r="V61" s="30"/>
      <c r="W61" s="30"/>
      <c r="X61" s="30"/>
    </row>
    <row r="62" spans="1:25" ht="18" customHeight="1" x14ac:dyDescent="0.35">
      <c r="I62" s="21"/>
      <c r="M62" s="27"/>
      <c r="Q62" s="21"/>
      <c r="R62" s="21"/>
      <c r="S62" s="21"/>
      <c r="T62" s="21"/>
      <c r="U62" s="30"/>
      <c r="V62" s="30"/>
      <c r="W62" s="30"/>
      <c r="X62" s="30"/>
    </row>
    <row r="63" spans="1:25" ht="18" customHeight="1" x14ac:dyDescent="0.35">
      <c r="M63" s="93"/>
      <c r="U63" s="23"/>
      <c r="V63" s="23"/>
      <c r="W63" s="23"/>
      <c r="X63" s="24"/>
    </row>
    <row r="64" spans="1:25" ht="18" customHeight="1" x14ac:dyDescent="0.35">
      <c r="M64" s="93"/>
      <c r="U64" s="23"/>
      <c r="V64" s="23"/>
      <c r="W64" s="23"/>
      <c r="X64" s="24"/>
    </row>
    <row r="65" spans="13:24" ht="18" customHeight="1" x14ac:dyDescent="0.35">
      <c r="M65" s="93"/>
      <c r="U65" s="23"/>
      <c r="V65" s="23"/>
      <c r="W65" s="23"/>
      <c r="X65" s="24"/>
    </row>
    <row r="66" spans="13:24" ht="18" customHeight="1" x14ac:dyDescent="0.35">
      <c r="M66" s="93"/>
      <c r="U66" s="23"/>
      <c r="V66" s="23"/>
      <c r="W66" s="23"/>
      <c r="X66" s="24"/>
    </row>
    <row r="67" spans="13:24" ht="18" customHeight="1" x14ac:dyDescent="0.35">
      <c r="M67" s="93"/>
      <c r="U67" s="23"/>
      <c r="V67" s="23"/>
      <c r="W67" s="23"/>
      <c r="X67" s="24"/>
    </row>
    <row r="68" spans="13:24" ht="18" customHeight="1" x14ac:dyDescent="0.35">
      <c r="M68" s="93"/>
      <c r="U68"/>
      <c r="V68" s="23"/>
      <c r="W68" s="23"/>
      <c r="X68" s="24"/>
    </row>
    <row r="69" spans="13:24" ht="18" customHeight="1" x14ac:dyDescent="0.35">
      <c r="M69" s="93"/>
      <c r="U69"/>
      <c r="V69" s="23"/>
      <c r="W69" s="23"/>
      <c r="X69" s="24"/>
    </row>
    <row r="70" spans="13:24" ht="18" customHeight="1" x14ac:dyDescent="0.35">
      <c r="M70" s="93"/>
      <c r="U70"/>
      <c r="V70" s="23"/>
      <c r="W70" s="23"/>
      <c r="X70" s="24"/>
    </row>
    <row r="71" spans="13:24" ht="18" customHeight="1" x14ac:dyDescent="0.35">
      <c r="M71" s="93"/>
      <c r="U71"/>
      <c r="V71" s="23"/>
      <c r="W71" s="23"/>
      <c r="X71" s="24"/>
    </row>
    <row r="72" spans="13:24" ht="18" customHeight="1" x14ac:dyDescent="0.35">
      <c r="M72" s="93"/>
      <c r="U72"/>
      <c r="V72" s="23"/>
      <c r="W72" s="23"/>
      <c r="X72" s="24"/>
    </row>
    <row r="73" spans="13:24" ht="18" customHeight="1" x14ac:dyDescent="0.35">
      <c r="M73" s="93"/>
      <c r="U73"/>
      <c r="V73" s="23"/>
      <c r="W73" s="23"/>
      <c r="X73" s="24"/>
    </row>
    <row r="74" spans="13:24" ht="18" customHeight="1" x14ac:dyDescent="0.35">
      <c r="M74" s="93"/>
      <c r="U74"/>
      <c r="V74" s="23"/>
      <c r="W74" s="23"/>
      <c r="X74" s="24"/>
    </row>
    <row r="75" spans="13:24" ht="18" customHeight="1" x14ac:dyDescent="0.35">
      <c r="M75" s="93"/>
      <c r="U75"/>
      <c r="V75" s="23"/>
      <c r="W75" s="23"/>
      <c r="X75" s="24"/>
    </row>
    <row r="76" spans="13:24" ht="18" customHeight="1" x14ac:dyDescent="0.35">
      <c r="M76" s="93"/>
      <c r="U76"/>
      <c r="V76" s="23"/>
      <c r="W76" s="23"/>
      <c r="X76" s="24"/>
    </row>
    <row r="77" spans="13:24" ht="18" customHeight="1" x14ac:dyDescent="0.35">
      <c r="M77" s="93"/>
      <c r="U77"/>
      <c r="V77" s="23"/>
      <c r="W77" s="23"/>
      <c r="X77" s="24"/>
    </row>
    <row r="78" spans="13:24" ht="18" customHeight="1" x14ac:dyDescent="0.35">
      <c r="M78" s="93"/>
      <c r="U78"/>
      <c r="V78" s="23"/>
      <c r="W78" s="23"/>
      <c r="X78" s="24"/>
    </row>
    <row r="79" spans="13:24" ht="18" customHeight="1" x14ac:dyDescent="0.35">
      <c r="M79" s="93"/>
      <c r="U79"/>
      <c r="V79" s="23"/>
      <c r="W79" s="23"/>
      <c r="X79" s="24"/>
    </row>
    <row r="80" spans="13:24" ht="18" customHeight="1" x14ac:dyDescent="0.35">
      <c r="M80" s="93"/>
      <c r="U80"/>
      <c r="V80" s="23"/>
      <c r="W80" s="23"/>
      <c r="X80" s="24"/>
    </row>
    <row r="81" spans="13:24" ht="18" customHeight="1" x14ac:dyDescent="0.35">
      <c r="M81" s="93"/>
      <c r="U81"/>
      <c r="V81" s="23"/>
      <c r="W81" s="23"/>
      <c r="X81" s="24"/>
    </row>
    <row r="82" spans="13:24" ht="18" customHeight="1" x14ac:dyDescent="0.35">
      <c r="M82" s="93"/>
      <c r="U82"/>
      <c r="V82" s="23"/>
      <c r="W82" s="23"/>
      <c r="X82" s="24"/>
    </row>
    <row r="83" spans="13:24" ht="18" customHeight="1" x14ac:dyDescent="0.35">
      <c r="M83" s="93"/>
      <c r="U83"/>
      <c r="V83" s="23"/>
      <c r="W83" s="23"/>
      <c r="X83" s="24"/>
    </row>
    <row r="84" spans="13:24" ht="18" customHeight="1" x14ac:dyDescent="0.35">
      <c r="M84" s="93"/>
      <c r="U84"/>
      <c r="V84" s="23"/>
      <c r="W84" s="23"/>
      <c r="X84" s="24"/>
    </row>
    <row r="85" spans="13:24" ht="18" customHeight="1" x14ac:dyDescent="0.35">
      <c r="M85" s="93"/>
      <c r="U85"/>
      <c r="V85" s="23"/>
      <c r="W85" s="23"/>
      <c r="X85" s="24"/>
    </row>
    <row r="86" spans="13:24" ht="18" customHeight="1" x14ac:dyDescent="0.35">
      <c r="M86" s="93"/>
      <c r="U86"/>
      <c r="V86" s="23"/>
      <c r="W86" s="23"/>
      <c r="X86" s="24"/>
    </row>
    <row r="87" spans="13:24" ht="18" customHeight="1" x14ac:dyDescent="0.35">
      <c r="M87" s="93"/>
      <c r="U87"/>
      <c r="V87" s="23"/>
      <c r="W87" s="23"/>
      <c r="X87" s="24"/>
    </row>
    <row r="88" spans="13:24" ht="18" customHeight="1" x14ac:dyDescent="0.35">
      <c r="M88" s="93"/>
      <c r="U88"/>
      <c r="V88" s="23"/>
      <c r="W88" s="23"/>
      <c r="X88" s="24"/>
    </row>
    <row r="89" spans="13:24" ht="18" customHeight="1" x14ac:dyDescent="0.35">
      <c r="M89" s="93"/>
      <c r="U89"/>
      <c r="V89" s="23"/>
      <c r="W89" s="23"/>
      <c r="X89" s="24"/>
    </row>
    <row r="90" spans="13:24" ht="18" customHeight="1" x14ac:dyDescent="0.35">
      <c r="M90" s="93"/>
      <c r="U90"/>
      <c r="V90" s="23"/>
      <c r="W90" s="23"/>
      <c r="X90" s="24"/>
    </row>
    <row r="91" spans="13:24" ht="18" customHeight="1" x14ac:dyDescent="0.35">
      <c r="M91" s="93"/>
      <c r="U91"/>
      <c r="V91" s="23"/>
      <c r="W91" s="23"/>
      <c r="X91" s="24"/>
    </row>
    <row r="92" spans="13:24" ht="18" customHeight="1" x14ac:dyDescent="0.35">
      <c r="M92" s="93"/>
      <c r="U92"/>
      <c r="V92" s="23"/>
      <c r="W92" s="23"/>
      <c r="X92" s="24"/>
    </row>
    <row r="93" spans="13:24" ht="18" customHeight="1" x14ac:dyDescent="0.35">
      <c r="M93" s="93"/>
      <c r="U93"/>
      <c r="V93" s="23"/>
      <c r="W93" s="23"/>
      <c r="X93" s="24"/>
    </row>
    <row r="94" spans="13:24" ht="18" customHeight="1" x14ac:dyDescent="0.35">
      <c r="M94" s="93"/>
      <c r="U94"/>
      <c r="V94" s="23"/>
      <c r="W94" s="23"/>
      <c r="X94" s="24"/>
    </row>
    <row r="95" spans="13:24" ht="18" customHeight="1" x14ac:dyDescent="0.35">
      <c r="M95" s="93"/>
      <c r="U95"/>
      <c r="V95" s="23"/>
      <c r="W95" s="23"/>
      <c r="X95" s="24"/>
    </row>
    <row r="96" spans="13:24" ht="18" customHeight="1" x14ac:dyDescent="0.35">
      <c r="M96" s="93"/>
      <c r="U96"/>
      <c r="V96" s="23"/>
      <c r="W96" s="23"/>
      <c r="X96" s="24"/>
    </row>
    <row r="97" spans="9:24" ht="18" customHeight="1" x14ac:dyDescent="0.35">
      <c r="M97" s="93"/>
      <c r="U97"/>
      <c r="V97" s="23"/>
      <c r="W97" s="23"/>
      <c r="X97" s="24"/>
    </row>
    <row r="98" spans="9:24" ht="18" customHeight="1" x14ac:dyDescent="0.35">
      <c r="M98" s="93"/>
      <c r="U98"/>
      <c r="V98" s="23"/>
      <c r="W98" s="23"/>
      <c r="X98" s="24"/>
    </row>
    <row r="99" spans="9:24" ht="18" customHeight="1" x14ac:dyDescent="0.35">
      <c r="M99" s="93"/>
      <c r="U99"/>
      <c r="V99" s="23"/>
      <c r="W99" s="23"/>
      <c r="X99" s="24"/>
    </row>
    <row r="100" spans="9:24" ht="18" customHeight="1" x14ac:dyDescent="0.35">
      <c r="M100" s="93"/>
      <c r="U100"/>
      <c r="V100" s="23"/>
      <c r="W100" s="23"/>
      <c r="X100" s="24"/>
    </row>
    <row r="101" spans="9:24" ht="18" customHeight="1" x14ac:dyDescent="0.35">
      <c r="M101" s="93"/>
      <c r="U101"/>
      <c r="V101" s="23"/>
      <c r="W101" s="23"/>
      <c r="X101" s="24"/>
    </row>
    <row r="102" spans="9:24" ht="18" customHeight="1" x14ac:dyDescent="0.35">
      <c r="M102" s="93"/>
      <c r="U102"/>
      <c r="V102" s="23"/>
      <c r="W102" s="23"/>
      <c r="X102" s="24"/>
    </row>
    <row r="103" spans="9:24" ht="18" customHeight="1" x14ac:dyDescent="0.35">
      <c r="M103" s="93"/>
      <c r="U103"/>
      <c r="V103" s="23"/>
      <c r="W103" s="23"/>
      <c r="X103" s="24"/>
    </row>
    <row r="104" spans="9:24" ht="18" customHeight="1" x14ac:dyDescent="0.35">
      <c r="M104" s="93"/>
      <c r="U104"/>
      <c r="V104" s="23"/>
      <c r="W104" s="23"/>
      <c r="X104" s="24"/>
    </row>
    <row r="105" spans="9:24" ht="18" customHeight="1" x14ac:dyDescent="0.35">
      <c r="M105" s="93"/>
      <c r="U105"/>
      <c r="V105" s="23"/>
      <c r="W105" s="23"/>
      <c r="X105" s="24"/>
    </row>
    <row r="106" spans="9:24" ht="18" customHeight="1" x14ac:dyDescent="0.35">
      <c r="M106" s="93"/>
      <c r="U106"/>
      <c r="V106" s="23"/>
      <c r="W106" s="23"/>
      <c r="X106" s="24"/>
    </row>
    <row r="107" spans="9:24" ht="18" customHeight="1" x14ac:dyDescent="0.35">
      <c r="I107" s="13"/>
      <c r="J107" s="22"/>
      <c r="K107" s="22"/>
      <c r="L107" s="22"/>
      <c r="M107" s="22"/>
      <c r="N107" s="22"/>
      <c r="O107" s="22"/>
      <c r="P107" s="22"/>
      <c r="Q107" s="13"/>
      <c r="R107" s="13"/>
      <c r="S107" s="13"/>
      <c r="T107" s="13"/>
      <c r="U107" s="13"/>
      <c r="V107" s="13"/>
      <c r="W107" s="13"/>
      <c r="X107" s="13"/>
    </row>
    <row r="108" spans="9:24" ht="18" customHeight="1" x14ac:dyDescent="0.35">
      <c r="I108" s="13"/>
      <c r="J108" s="22"/>
      <c r="K108" s="22"/>
      <c r="L108" s="22"/>
      <c r="M108" s="22"/>
      <c r="N108" s="22"/>
      <c r="O108" s="22"/>
      <c r="P108" s="22"/>
      <c r="Q108" s="13"/>
      <c r="R108" s="13"/>
      <c r="S108" s="13"/>
      <c r="T108" s="13"/>
      <c r="U108" s="13"/>
      <c r="V108" s="13"/>
      <c r="W108" s="13"/>
      <c r="X108" s="13"/>
    </row>
    <row r="109" spans="9:24" ht="18" customHeight="1" x14ac:dyDescent="0.35">
      <c r="I109" s="13"/>
      <c r="J109" s="22"/>
      <c r="K109" s="22"/>
      <c r="L109" s="22"/>
      <c r="M109" s="22"/>
      <c r="N109" s="22"/>
      <c r="O109" s="22"/>
      <c r="P109" s="22"/>
      <c r="Q109" s="13"/>
      <c r="R109" s="13"/>
      <c r="S109" s="13"/>
      <c r="T109" s="13"/>
      <c r="U109" s="13"/>
      <c r="V109" s="13"/>
      <c r="W109" s="13"/>
      <c r="X109" s="13"/>
    </row>
    <row r="110" spans="9:24" ht="18" customHeight="1" x14ac:dyDescent="0.35">
      <c r="V110" s="25"/>
      <c r="W110" s="25"/>
      <c r="X110" s="25"/>
    </row>
  </sheetData>
  <mergeCells count="36">
    <mergeCell ref="D44:G48"/>
    <mergeCell ref="D50:F53"/>
    <mergeCell ref="D55:H55"/>
    <mergeCell ref="D34:G35"/>
    <mergeCell ref="D36:G37"/>
    <mergeCell ref="D38:G40"/>
    <mergeCell ref="J41:L41"/>
    <mergeCell ref="J38:K38"/>
    <mergeCell ref="L38:N38"/>
    <mergeCell ref="J39:K39"/>
    <mergeCell ref="L39:N39"/>
    <mergeCell ref="D31:G33"/>
    <mergeCell ref="D13:G17"/>
    <mergeCell ref="U15:V15"/>
    <mergeCell ref="J16:K16"/>
    <mergeCell ref="J17:J18"/>
    <mergeCell ref="K17:K18"/>
    <mergeCell ref="D18:G20"/>
    <mergeCell ref="U18:V18"/>
    <mergeCell ref="J19:J20"/>
    <mergeCell ref="K19:K20"/>
    <mergeCell ref="D21:G22"/>
    <mergeCell ref="J21:K21"/>
    <mergeCell ref="U21:V21"/>
    <mergeCell ref="D23:G24"/>
    <mergeCell ref="D25:G30"/>
    <mergeCell ref="D2:G5"/>
    <mergeCell ref="J2:U5"/>
    <mergeCell ref="C8:G12"/>
    <mergeCell ref="J8:K8"/>
    <mergeCell ref="M8:T8"/>
    <mergeCell ref="M9:N9"/>
    <mergeCell ref="P9:Q9"/>
    <mergeCell ref="S9:T9"/>
    <mergeCell ref="J12:K12"/>
    <mergeCell ref="U12:V12"/>
  </mergeCells>
  <hyperlinks>
    <hyperlink ref="D50" r:id="rId1" xr:uid="{00000000-0004-0000-0100-000000000000}"/>
  </hyperlinks>
  <pageMargins left="0.75" right="0.75" top="1" bottom="1" header="0.5" footer="0.5"/>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D2D1-8854-4BCE-B3CC-4324EC6C164A}">
  <sheetPr>
    <tabColor rgb="FF00B050"/>
  </sheetPr>
  <dimension ref="A1:Y99"/>
  <sheetViews>
    <sheetView showGridLines="0" zoomScale="90" zoomScaleNormal="90" workbookViewId="0">
      <selection activeCell="V38" sqref="V38"/>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5.33203125" style="3" customWidth="1"/>
    <col min="10" max="12" width="9.83203125" style="21" customWidth="1"/>
    <col min="13" max="13" width="6.25" style="21" customWidth="1"/>
    <col min="14" max="14" width="9.83203125" style="21" customWidth="1"/>
    <col min="15" max="15" width="2.83203125" style="21" customWidth="1"/>
    <col min="16" max="16" width="8" style="21" customWidth="1"/>
    <col min="17" max="17" width="9.83203125" style="3" customWidth="1"/>
    <col min="18" max="18" width="2.58203125" style="3" customWidth="1"/>
    <col min="19" max="22" width="9.83203125" style="3" customWidth="1"/>
    <col min="23" max="23" width="3" style="3" customWidth="1"/>
    <col min="24" max="24" width="6.58203125" style="3" customWidth="1"/>
    <col min="25" max="25" width="3.58203125" style="3" customWidth="1"/>
    <col min="26" max="40" width="7.83203125" style="3" customWidth="1"/>
    <col min="41" max="16384" width="12" style="3"/>
  </cols>
  <sheetData>
    <row r="1" spans="1:25" ht="18" customHeight="1" x14ac:dyDescent="0.35">
      <c r="A1" s="1"/>
      <c r="B1" s="1"/>
      <c r="C1" s="1"/>
      <c r="D1" s="2"/>
      <c r="E1" s="2"/>
      <c r="F1" s="2"/>
      <c r="G1" s="2"/>
      <c r="H1" s="2"/>
      <c r="I1" s="2"/>
      <c r="J1" s="18"/>
      <c r="K1" s="18"/>
      <c r="L1" s="18"/>
      <c r="M1" s="18"/>
      <c r="N1" s="18"/>
      <c r="O1" s="18"/>
      <c r="P1" s="18"/>
      <c r="Q1" s="2"/>
      <c r="R1" s="2"/>
      <c r="S1" s="2"/>
      <c r="T1" s="2"/>
      <c r="U1" s="2"/>
      <c r="V1" s="2"/>
      <c r="W1" s="2"/>
      <c r="X1" s="2"/>
      <c r="Y1" s="2"/>
    </row>
    <row r="2" spans="1:25" ht="18" customHeight="1" x14ac:dyDescent="0.35">
      <c r="A2" s="4"/>
      <c r="B2" s="4"/>
      <c r="C2" s="4"/>
      <c r="D2" s="428" t="s">
        <v>119</v>
      </c>
      <c r="E2" s="428"/>
      <c r="F2" s="428"/>
      <c r="G2" s="428"/>
      <c r="H2" s="85"/>
      <c r="I2" s="5"/>
      <c r="J2" s="473" t="s">
        <v>120</v>
      </c>
      <c r="K2" s="473"/>
      <c r="L2" s="473"/>
      <c r="M2" s="473"/>
      <c r="N2" s="473"/>
      <c r="O2" s="473"/>
      <c r="P2" s="473"/>
      <c r="Q2" s="473"/>
      <c r="R2" s="473"/>
      <c r="S2" s="473"/>
      <c r="T2" s="473"/>
      <c r="U2" s="40"/>
      <c r="V2" s="40"/>
      <c r="W2" s="40"/>
      <c r="X2" s="40"/>
      <c r="Y2" s="2"/>
    </row>
    <row r="3" spans="1:25" ht="18" customHeight="1" x14ac:dyDescent="0.35">
      <c r="A3" s="4"/>
      <c r="B3" s="4"/>
      <c r="C3" s="4"/>
      <c r="D3" s="428"/>
      <c r="E3" s="428"/>
      <c r="F3" s="428"/>
      <c r="G3" s="428"/>
      <c r="H3" s="85"/>
      <c r="I3" s="5"/>
      <c r="J3" s="473"/>
      <c r="K3" s="473"/>
      <c r="L3" s="473"/>
      <c r="M3" s="473"/>
      <c r="N3" s="473"/>
      <c r="O3" s="473"/>
      <c r="P3" s="473"/>
      <c r="Q3" s="473"/>
      <c r="R3" s="473"/>
      <c r="S3" s="473"/>
      <c r="T3" s="473"/>
      <c r="U3" s="40"/>
      <c r="V3" s="40"/>
      <c r="W3" s="40"/>
      <c r="X3" s="40"/>
      <c r="Y3" s="2"/>
    </row>
    <row r="4" spans="1:25" ht="18" customHeight="1" x14ac:dyDescent="0.35">
      <c r="A4" s="4"/>
      <c r="B4" s="4"/>
      <c r="C4" s="4"/>
      <c r="D4" s="428"/>
      <c r="E4" s="428"/>
      <c r="F4" s="428"/>
      <c r="G4" s="428"/>
      <c r="H4" s="85"/>
      <c r="I4" s="5"/>
      <c r="J4" s="473"/>
      <c r="K4" s="473"/>
      <c r="L4" s="473"/>
      <c r="M4" s="473"/>
      <c r="N4" s="473"/>
      <c r="O4" s="473"/>
      <c r="P4" s="473"/>
      <c r="Q4" s="473"/>
      <c r="R4" s="473"/>
      <c r="S4" s="473"/>
      <c r="T4" s="473"/>
      <c r="U4" s="40"/>
      <c r="V4" s="40"/>
      <c r="W4" s="40"/>
      <c r="X4" s="40"/>
      <c r="Y4" s="2"/>
    </row>
    <row r="5" spans="1:25" ht="18" customHeight="1" x14ac:dyDescent="0.35">
      <c r="A5" s="4"/>
      <c r="B5" s="4"/>
      <c r="C5" s="4"/>
      <c r="D5" s="428"/>
      <c r="E5" s="428"/>
      <c r="F5" s="428"/>
      <c r="G5" s="428"/>
      <c r="H5" s="85"/>
      <c r="I5" s="5"/>
      <c r="J5" s="473"/>
      <c r="K5" s="473"/>
      <c r="L5" s="473"/>
      <c r="M5" s="473"/>
      <c r="N5" s="473"/>
      <c r="O5" s="473"/>
      <c r="P5" s="473"/>
      <c r="Q5" s="473"/>
      <c r="R5" s="473"/>
      <c r="S5" s="473"/>
      <c r="T5" s="473"/>
      <c r="U5" s="40"/>
      <c r="V5" s="40"/>
      <c r="W5" s="40"/>
      <c r="X5" s="40"/>
      <c r="Y5" s="2"/>
    </row>
    <row r="6" spans="1:25" ht="18" customHeight="1" x14ac:dyDescent="0.35">
      <c r="A6" s="6"/>
      <c r="B6" s="6"/>
      <c r="C6" s="6"/>
      <c r="D6" s="6"/>
      <c r="E6" s="6"/>
      <c r="F6" s="6"/>
      <c r="G6" s="6"/>
      <c r="H6" s="6"/>
      <c r="I6" s="6"/>
      <c r="J6" s="19"/>
      <c r="K6" s="19"/>
      <c r="L6" s="19"/>
      <c r="M6" s="19"/>
      <c r="N6" s="19"/>
      <c r="O6" s="19"/>
      <c r="P6" s="19"/>
      <c r="Q6" s="6"/>
      <c r="R6" s="6"/>
      <c r="S6" s="6"/>
      <c r="T6" s="6"/>
      <c r="U6" s="6"/>
      <c r="V6" s="6"/>
      <c r="W6" s="6"/>
      <c r="X6" s="6"/>
      <c r="Y6" s="2"/>
    </row>
    <row r="7" spans="1:25" ht="18" customHeight="1" x14ac:dyDescent="0.35">
      <c r="A7" s="2"/>
      <c r="B7" s="5"/>
      <c r="C7" s="5"/>
      <c r="D7" s="5"/>
      <c r="E7" s="5"/>
      <c r="F7" s="5"/>
      <c r="G7" s="5"/>
      <c r="H7" s="5"/>
      <c r="I7" s="27"/>
      <c r="J7" s="27"/>
      <c r="K7" s="27"/>
      <c r="L7" s="27"/>
      <c r="M7" s="27"/>
      <c r="N7" s="27"/>
      <c r="O7" s="27"/>
      <c r="P7" s="27"/>
      <c r="Q7" s="27"/>
      <c r="R7" s="27"/>
      <c r="S7" s="27"/>
      <c r="T7" s="27"/>
      <c r="U7" s="27"/>
      <c r="V7" s="27"/>
      <c r="W7" s="27"/>
      <c r="X7" s="27"/>
      <c r="Y7" s="2"/>
    </row>
    <row r="8" spans="1:25" ht="18" customHeight="1" x14ac:dyDescent="0.35">
      <c r="A8" s="2"/>
      <c r="B8" s="5"/>
      <c r="C8" s="457" t="s">
        <v>121</v>
      </c>
      <c r="D8" s="457"/>
      <c r="E8" s="457"/>
      <c r="F8" s="457"/>
      <c r="G8" s="457"/>
      <c r="H8" s="5"/>
      <c r="I8" s="27"/>
      <c r="J8" s="27"/>
      <c r="K8" s="27"/>
      <c r="L8" s="27"/>
      <c r="M8" s="27"/>
      <c r="N8" s="27"/>
      <c r="O8" s="27"/>
      <c r="P8" s="27"/>
      <c r="Q8" s="27"/>
      <c r="R8" s="27"/>
      <c r="S8" s="27"/>
      <c r="T8" s="27"/>
      <c r="U8" s="27"/>
      <c r="V8" s="27"/>
      <c r="W8" s="27"/>
      <c r="X8" s="27"/>
      <c r="Y8" s="2"/>
    </row>
    <row r="9" spans="1:25" ht="18" customHeight="1" thickBot="1" x14ac:dyDescent="0.4">
      <c r="A9" s="2"/>
      <c r="B9" s="7"/>
      <c r="C9" s="457"/>
      <c r="D9" s="457"/>
      <c r="E9" s="457"/>
      <c r="F9" s="457"/>
      <c r="G9" s="457"/>
      <c r="H9" s="8"/>
      <c r="I9" s="27"/>
      <c r="J9" s="430" t="s">
        <v>122</v>
      </c>
      <c r="K9" s="430"/>
      <c r="L9" s="31"/>
      <c r="M9" s="430" t="s">
        <v>123</v>
      </c>
      <c r="N9" s="430"/>
      <c r="O9" s="430"/>
      <c r="P9" s="430"/>
      <c r="Q9" s="430"/>
      <c r="R9" s="430"/>
      <c r="S9" s="430"/>
      <c r="T9" s="430"/>
      <c r="U9" s="464"/>
      <c r="V9" s="464"/>
      <c r="W9" s="14"/>
      <c r="X9" s="110"/>
      <c r="Y9" s="2"/>
    </row>
    <row r="10" spans="1:25" ht="18" customHeight="1" x14ac:dyDescent="0.35">
      <c r="A10" s="2"/>
      <c r="B10" s="9"/>
      <c r="C10" s="457"/>
      <c r="D10" s="457"/>
      <c r="E10" s="457"/>
      <c r="F10" s="457"/>
      <c r="G10" s="457"/>
      <c r="H10" s="8"/>
      <c r="I10" s="21"/>
      <c r="J10" s="275" t="s">
        <v>124</v>
      </c>
      <c r="K10" s="276" t="s">
        <v>125</v>
      </c>
      <c r="L10" s="28"/>
      <c r="M10" s="469" t="s">
        <v>124</v>
      </c>
      <c r="N10" s="470"/>
      <c r="O10" s="88"/>
      <c r="P10" s="471" t="s">
        <v>125</v>
      </c>
      <c r="Q10" s="472"/>
      <c r="R10" s="88"/>
      <c r="S10" s="474" t="s">
        <v>126</v>
      </c>
      <c r="T10" s="475"/>
      <c r="U10" s="110"/>
      <c r="V10" s="110"/>
      <c r="W10" s="14"/>
      <c r="X10" s="110"/>
      <c r="Y10" s="2"/>
    </row>
    <row r="11" spans="1:25" ht="18" customHeight="1" thickBot="1" x14ac:dyDescent="0.4">
      <c r="A11" s="2"/>
      <c r="B11" s="7"/>
      <c r="C11" s="457"/>
      <c r="D11" s="457"/>
      <c r="E11" s="457"/>
      <c r="F11" s="457"/>
      <c r="G11" s="457"/>
      <c r="H11" s="8"/>
      <c r="I11" s="21"/>
      <c r="J11" s="277">
        <v>8.3333333333333329E-2</v>
      </c>
      <c r="K11" s="278">
        <v>0.125</v>
      </c>
      <c r="L11" s="29"/>
      <c r="M11" s="279" t="s">
        <v>127</v>
      </c>
      <c r="N11" s="280" t="s">
        <v>128</v>
      </c>
      <c r="O11" s="281"/>
      <c r="P11" s="282" t="s">
        <v>129</v>
      </c>
      <c r="Q11" s="283" t="s">
        <v>128</v>
      </c>
      <c r="R11" s="281"/>
      <c r="S11" s="284" t="s">
        <v>127</v>
      </c>
      <c r="T11" s="285" t="s">
        <v>128</v>
      </c>
      <c r="U11" s="110"/>
      <c r="V11" s="110"/>
      <c r="W11" s="14"/>
      <c r="X11" s="30"/>
      <c r="Y11" s="2"/>
    </row>
    <row r="12" spans="1:25" ht="18" customHeight="1" x14ac:dyDescent="0.35">
      <c r="A12" s="2"/>
      <c r="B12" s="9"/>
      <c r="C12" s="457"/>
      <c r="D12" s="457"/>
      <c r="E12" s="457"/>
      <c r="F12" s="457"/>
      <c r="G12" s="457"/>
      <c r="H12" s="8"/>
      <c r="I12" s="21"/>
      <c r="J12" s="32"/>
      <c r="K12" s="26"/>
      <c r="M12" s="286">
        <f>K14</f>
        <v>1</v>
      </c>
      <c r="N12" s="287">
        <f>$J$11*M12</f>
        <v>8.3333333333333329E-2</v>
      </c>
      <c r="O12" s="288"/>
      <c r="P12" s="289">
        <f>K14</f>
        <v>1</v>
      </c>
      <c r="Q12" s="290">
        <f t="shared" ref="Q12:Q26" si="0">$K$11*P12</f>
        <v>0.125</v>
      </c>
      <c r="R12" s="291"/>
      <c r="S12" s="246">
        <f>K14</f>
        <v>1</v>
      </c>
      <c r="T12" s="292">
        <f>N12+Q12</f>
        <v>0.20833333333333331</v>
      </c>
      <c r="U12" s="456"/>
      <c r="V12" s="456"/>
      <c r="W12" s="14"/>
      <c r="X12" s="30"/>
      <c r="Y12" s="2"/>
    </row>
    <row r="13" spans="1:25" ht="18" customHeight="1" x14ac:dyDescent="0.35">
      <c r="A13" s="2"/>
      <c r="B13" s="9"/>
      <c r="C13" s="7">
        <v>0</v>
      </c>
      <c r="D13" s="293" t="s">
        <v>130</v>
      </c>
      <c r="E13" s="294"/>
      <c r="F13" s="294"/>
      <c r="G13" s="8"/>
      <c r="H13" s="8"/>
      <c r="I13" s="21"/>
      <c r="J13" s="430" t="s">
        <v>41</v>
      </c>
      <c r="K13" s="430"/>
      <c r="M13" s="286">
        <f>M12+$K$16</f>
        <v>2</v>
      </c>
      <c r="N13" s="287">
        <f>$J$11*M13</f>
        <v>0.16666666666666666</v>
      </c>
      <c r="O13" s="288"/>
      <c r="P13" s="289">
        <f>P12+$K$16</f>
        <v>2</v>
      </c>
      <c r="Q13" s="290">
        <f t="shared" si="0"/>
        <v>0.25</v>
      </c>
      <c r="R13" s="291"/>
      <c r="S13" s="246">
        <f>S12+$K$16</f>
        <v>2</v>
      </c>
      <c r="T13" s="292">
        <f t="shared" ref="T13:T26" si="1">N13+Q13</f>
        <v>0.41666666666666663</v>
      </c>
      <c r="U13" s="110"/>
      <c r="V13" s="110"/>
      <c r="W13" s="14"/>
      <c r="X13" s="30"/>
      <c r="Y13" s="2"/>
    </row>
    <row r="14" spans="1:25" ht="18" customHeight="1" x14ac:dyDescent="0.35">
      <c r="A14" s="2"/>
      <c r="B14" s="9"/>
      <c r="C14" s="7">
        <v>1</v>
      </c>
      <c r="D14" s="436" t="s">
        <v>131</v>
      </c>
      <c r="E14" s="436"/>
      <c r="F14" s="436"/>
      <c r="G14" s="436"/>
      <c r="H14" s="10"/>
      <c r="I14" s="21"/>
      <c r="J14" s="458" t="s">
        <v>40</v>
      </c>
      <c r="K14" s="459">
        <v>1</v>
      </c>
      <c r="M14" s="286">
        <f t="shared" ref="M14:S26" si="2">M13+$K$16</f>
        <v>3</v>
      </c>
      <c r="N14" s="287">
        <f t="shared" ref="N14:N26" si="3">$J$11*M14</f>
        <v>0.25</v>
      </c>
      <c r="O14" s="288"/>
      <c r="P14" s="289">
        <f t="shared" si="2"/>
        <v>3</v>
      </c>
      <c r="Q14" s="290">
        <f t="shared" si="0"/>
        <v>0.375</v>
      </c>
      <c r="R14" s="291"/>
      <c r="S14" s="246">
        <f t="shared" si="2"/>
        <v>3</v>
      </c>
      <c r="T14" s="292">
        <f t="shared" si="1"/>
        <v>0.625</v>
      </c>
      <c r="U14" s="110"/>
      <c r="V14" s="110"/>
      <c r="W14" s="14"/>
      <c r="X14" s="30"/>
      <c r="Y14" s="2"/>
    </row>
    <row r="15" spans="1:25" ht="18" customHeight="1" x14ac:dyDescent="0.35">
      <c r="A15" s="2"/>
      <c r="B15" s="9"/>
      <c r="C15" s="7"/>
      <c r="D15" s="436"/>
      <c r="E15" s="436"/>
      <c r="F15" s="436"/>
      <c r="G15" s="436"/>
      <c r="H15" s="10"/>
      <c r="I15" s="21"/>
      <c r="J15" s="458"/>
      <c r="K15" s="460"/>
      <c r="M15" s="286">
        <f t="shared" si="2"/>
        <v>4</v>
      </c>
      <c r="N15" s="287">
        <f t="shared" si="3"/>
        <v>0.33333333333333331</v>
      </c>
      <c r="O15" s="288"/>
      <c r="P15" s="289">
        <f t="shared" si="2"/>
        <v>4</v>
      </c>
      <c r="Q15" s="290">
        <f t="shared" si="0"/>
        <v>0.5</v>
      </c>
      <c r="R15" s="291"/>
      <c r="S15" s="246">
        <f t="shared" si="2"/>
        <v>4</v>
      </c>
      <c r="T15" s="292">
        <f t="shared" si="1"/>
        <v>0.83333333333333326</v>
      </c>
      <c r="U15" s="456"/>
      <c r="V15" s="456"/>
      <c r="W15" s="14"/>
      <c r="X15" s="30"/>
      <c r="Y15" s="2"/>
    </row>
    <row r="16" spans="1:25" ht="18" customHeight="1" x14ac:dyDescent="0.35">
      <c r="A16" s="2"/>
      <c r="B16" s="9"/>
      <c r="C16" s="7"/>
      <c r="D16" s="436"/>
      <c r="E16" s="436"/>
      <c r="F16" s="436"/>
      <c r="G16" s="436"/>
      <c r="H16" s="8"/>
      <c r="I16" s="21"/>
      <c r="J16" s="462" t="s">
        <v>38</v>
      </c>
      <c r="K16" s="463">
        <v>1</v>
      </c>
      <c r="M16" s="286">
        <f t="shared" si="2"/>
        <v>5</v>
      </c>
      <c r="N16" s="287">
        <f t="shared" si="3"/>
        <v>0.41666666666666663</v>
      </c>
      <c r="O16" s="288"/>
      <c r="P16" s="289">
        <f t="shared" si="2"/>
        <v>5</v>
      </c>
      <c r="Q16" s="290">
        <f t="shared" si="0"/>
        <v>0.625</v>
      </c>
      <c r="R16" s="291"/>
      <c r="S16" s="246">
        <f t="shared" si="2"/>
        <v>5</v>
      </c>
      <c r="T16" s="292">
        <f t="shared" si="1"/>
        <v>1.0416666666666665</v>
      </c>
      <c r="U16" s="105"/>
      <c r="V16" s="110"/>
      <c r="W16" s="14"/>
      <c r="X16" s="30"/>
      <c r="Y16" s="2"/>
    </row>
    <row r="17" spans="1:25" ht="18" customHeight="1" x14ac:dyDescent="0.35">
      <c r="A17" s="2"/>
      <c r="B17" s="11"/>
      <c r="C17" s="7">
        <v>2</v>
      </c>
      <c r="D17" s="441" t="s">
        <v>132</v>
      </c>
      <c r="E17" s="441"/>
      <c r="F17" s="441"/>
      <c r="G17" s="441"/>
      <c r="H17" s="8"/>
      <c r="I17" s="21"/>
      <c r="J17" s="462"/>
      <c r="K17" s="463"/>
      <c r="M17" s="286">
        <f t="shared" si="2"/>
        <v>6</v>
      </c>
      <c r="N17" s="287">
        <f t="shared" si="3"/>
        <v>0.5</v>
      </c>
      <c r="O17" s="288"/>
      <c r="P17" s="289">
        <f t="shared" si="2"/>
        <v>6</v>
      </c>
      <c r="Q17" s="290">
        <f t="shared" si="0"/>
        <v>0.75</v>
      </c>
      <c r="R17" s="291"/>
      <c r="S17" s="246">
        <f t="shared" si="2"/>
        <v>6</v>
      </c>
      <c r="T17" s="292">
        <f t="shared" si="1"/>
        <v>1.25</v>
      </c>
      <c r="U17" s="105"/>
      <c r="V17" s="110"/>
      <c r="W17" s="14"/>
      <c r="X17" s="30"/>
      <c r="Y17" s="2"/>
    </row>
    <row r="18" spans="1:25" ht="18" customHeight="1" x14ac:dyDescent="0.35">
      <c r="A18" s="2"/>
      <c r="B18" s="9"/>
      <c r="C18" s="7"/>
      <c r="D18" s="441"/>
      <c r="E18" s="441"/>
      <c r="F18" s="441"/>
      <c r="G18" s="441"/>
      <c r="H18" s="8"/>
      <c r="I18" s="21"/>
      <c r="J18" s="32"/>
      <c r="K18" s="26"/>
      <c r="M18" s="286">
        <f t="shared" si="2"/>
        <v>7</v>
      </c>
      <c r="N18" s="287">
        <f t="shared" si="3"/>
        <v>0.58333333333333326</v>
      </c>
      <c r="O18" s="288"/>
      <c r="P18" s="289">
        <f t="shared" si="2"/>
        <v>7</v>
      </c>
      <c r="Q18" s="290">
        <f t="shared" si="0"/>
        <v>0.875</v>
      </c>
      <c r="R18" s="291"/>
      <c r="S18" s="246">
        <f t="shared" si="2"/>
        <v>7</v>
      </c>
      <c r="T18" s="292">
        <f t="shared" si="1"/>
        <v>1.4583333333333333</v>
      </c>
      <c r="U18" s="456"/>
      <c r="V18" s="456"/>
      <c r="W18" s="14"/>
      <c r="X18" s="30"/>
      <c r="Y18" s="2"/>
    </row>
    <row r="19" spans="1:25" ht="18" customHeight="1" x14ac:dyDescent="0.35">
      <c r="A19" s="2"/>
      <c r="B19" s="5"/>
      <c r="C19" s="10"/>
      <c r="D19" s="441"/>
      <c r="E19" s="441"/>
      <c r="F19" s="441"/>
      <c r="G19" s="441"/>
      <c r="H19" s="8"/>
      <c r="I19" s="21"/>
      <c r="J19" s="32"/>
      <c r="K19" s="26"/>
      <c r="M19" s="286">
        <f t="shared" si="2"/>
        <v>8</v>
      </c>
      <c r="N19" s="287">
        <f t="shared" si="3"/>
        <v>0.66666666666666663</v>
      </c>
      <c r="O19" s="288"/>
      <c r="P19" s="289">
        <f t="shared" si="2"/>
        <v>8</v>
      </c>
      <c r="Q19" s="290">
        <f t="shared" si="0"/>
        <v>1</v>
      </c>
      <c r="R19" s="291"/>
      <c r="S19" s="246">
        <f t="shared" si="2"/>
        <v>8</v>
      </c>
      <c r="T19" s="292">
        <f t="shared" si="1"/>
        <v>1.6666666666666665</v>
      </c>
      <c r="U19" s="105"/>
      <c r="V19" s="110"/>
      <c r="W19" s="30"/>
      <c r="X19" s="30"/>
      <c r="Y19" s="2"/>
    </row>
    <row r="20" spans="1:25" ht="18" customHeight="1" x14ac:dyDescent="0.35">
      <c r="A20" s="2"/>
      <c r="B20" s="10"/>
      <c r="C20" s="7"/>
      <c r="D20" s="441"/>
      <c r="E20" s="441"/>
      <c r="F20" s="441"/>
      <c r="G20" s="441"/>
      <c r="H20" s="8"/>
      <c r="I20" s="21"/>
      <c r="J20" s="32"/>
      <c r="K20" s="26"/>
      <c r="M20" s="286">
        <f t="shared" si="2"/>
        <v>9</v>
      </c>
      <c r="N20" s="287">
        <f t="shared" si="3"/>
        <v>0.75</v>
      </c>
      <c r="O20" s="288"/>
      <c r="P20" s="289">
        <f t="shared" si="2"/>
        <v>9</v>
      </c>
      <c r="Q20" s="290">
        <f t="shared" si="0"/>
        <v>1.125</v>
      </c>
      <c r="R20" s="291"/>
      <c r="S20" s="246">
        <f t="shared" si="2"/>
        <v>9</v>
      </c>
      <c r="T20" s="292">
        <f t="shared" si="1"/>
        <v>1.875</v>
      </c>
      <c r="U20" s="105"/>
      <c r="V20" s="110"/>
      <c r="W20" s="30"/>
      <c r="X20" s="30"/>
      <c r="Y20" s="2"/>
    </row>
    <row r="21" spans="1:25" ht="18" customHeight="1" x14ac:dyDescent="0.35">
      <c r="A21" s="2"/>
      <c r="B21" s="10"/>
      <c r="C21" s="76" t="s">
        <v>133</v>
      </c>
      <c r="D21" s="441" t="s">
        <v>134</v>
      </c>
      <c r="E21" s="441"/>
      <c r="F21" s="441"/>
      <c r="G21" s="441"/>
      <c r="H21" s="8"/>
      <c r="I21" s="21"/>
      <c r="J21" s="32"/>
      <c r="K21" s="26"/>
      <c r="M21" s="286">
        <f t="shared" si="2"/>
        <v>10</v>
      </c>
      <c r="N21" s="287">
        <f t="shared" si="3"/>
        <v>0.83333333333333326</v>
      </c>
      <c r="O21" s="288"/>
      <c r="P21" s="289">
        <f t="shared" si="2"/>
        <v>10</v>
      </c>
      <c r="Q21" s="290">
        <f t="shared" si="0"/>
        <v>1.25</v>
      </c>
      <c r="R21" s="291"/>
      <c r="S21" s="246">
        <f t="shared" si="2"/>
        <v>10</v>
      </c>
      <c r="T21" s="292">
        <f t="shared" si="1"/>
        <v>2.083333333333333</v>
      </c>
      <c r="U21" s="30"/>
      <c r="V21" s="30"/>
      <c r="W21" s="30"/>
      <c r="X21" s="30"/>
      <c r="Y21" s="2"/>
    </row>
    <row r="22" spans="1:25" ht="18" customHeight="1" x14ac:dyDescent="0.35">
      <c r="A22" s="2"/>
      <c r="B22" s="10"/>
      <c r="C22" s="7"/>
      <c r="D22" s="441"/>
      <c r="E22" s="441"/>
      <c r="F22" s="441"/>
      <c r="G22" s="441"/>
      <c r="H22" s="8"/>
      <c r="I22" s="21"/>
      <c r="J22" s="32"/>
      <c r="K22" s="26"/>
      <c r="M22" s="286">
        <f t="shared" si="2"/>
        <v>11</v>
      </c>
      <c r="N22" s="287">
        <f t="shared" si="3"/>
        <v>0.91666666666666663</v>
      </c>
      <c r="O22" s="288"/>
      <c r="P22" s="289">
        <f t="shared" si="2"/>
        <v>11</v>
      </c>
      <c r="Q22" s="290">
        <f t="shared" si="0"/>
        <v>1.375</v>
      </c>
      <c r="R22" s="291"/>
      <c r="S22" s="246">
        <f t="shared" si="2"/>
        <v>11</v>
      </c>
      <c r="T22" s="292">
        <f t="shared" si="1"/>
        <v>2.2916666666666665</v>
      </c>
      <c r="U22" s="30"/>
      <c r="V22" s="30"/>
      <c r="W22" s="30"/>
      <c r="X22" s="30"/>
      <c r="Y22" s="2"/>
    </row>
    <row r="23" spans="1:25" ht="18" customHeight="1" x14ac:dyDescent="0.35">
      <c r="A23" s="2"/>
      <c r="B23" s="10"/>
      <c r="C23" s="76" t="s">
        <v>135</v>
      </c>
      <c r="D23" s="441" t="s">
        <v>136</v>
      </c>
      <c r="E23" s="441"/>
      <c r="F23" s="441"/>
      <c r="G23" s="441"/>
      <c r="H23" s="8"/>
      <c r="I23" s="21"/>
      <c r="J23" s="32"/>
      <c r="K23" s="26"/>
      <c r="M23" s="286">
        <f t="shared" si="2"/>
        <v>12</v>
      </c>
      <c r="N23" s="287">
        <f t="shared" si="3"/>
        <v>1</v>
      </c>
      <c r="O23" s="288"/>
      <c r="P23" s="289">
        <f t="shared" si="2"/>
        <v>12</v>
      </c>
      <c r="Q23" s="290">
        <f t="shared" si="0"/>
        <v>1.5</v>
      </c>
      <c r="R23" s="291"/>
      <c r="S23" s="246">
        <f t="shared" si="2"/>
        <v>12</v>
      </c>
      <c r="T23" s="292">
        <f t="shared" si="1"/>
        <v>2.5</v>
      </c>
      <c r="U23" s="30"/>
      <c r="V23" s="30"/>
      <c r="W23" s="30"/>
      <c r="X23" s="30"/>
      <c r="Y23" s="2"/>
    </row>
    <row r="24" spans="1:25" ht="18" customHeight="1" x14ac:dyDescent="0.35">
      <c r="A24" s="2"/>
      <c r="B24" s="5"/>
      <c r="C24" s="7"/>
      <c r="D24" s="441"/>
      <c r="E24" s="441"/>
      <c r="F24" s="441"/>
      <c r="G24" s="441"/>
      <c r="H24" s="8"/>
      <c r="I24" s="21"/>
      <c r="J24" s="32"/>
      <c r="K24" s="26"/>
      <c r="M24" s="286">
        <f t="shared" si="2"/>
        <v>13</v>
      </c>
      <c r="N24" s="287">
        <f t="shared" si="3"/>
        <v>1.0833333333333333</v>
      </c>
      <c r="O24" s="288"/>
      <c r="P24" s="289">
        <f t="shared" si="2"/>
        <v>13</v>
      </c>
      <c r="Q24" s="290">
        <f t="shared" si="0"/>
        <v>1.625</v>
      </c>
      <c r="R24" s="291"/>
      <c r="S24" s="246">
        <f t="shared" si="2"/>
        <v>13</v>
      </c>
      <c r="T24" s="292">
        <f t="shared" si="1"/>
        <v>2.708333333333333</v>
      </c>
      <c r="U24" s="30"/>
      <c r="V24" s="30"/>
      <c r="W24" s="30"/>
      <c r="X24" s="30"/>
      <c r="Y24" s="2"/>
    </row>
    <row r="25" spans="1:25" ht="18" customHeight="1" x14ac:dyDescent="0.35">
      <c r="A25" s="2"/>
      <c r="B25" s="12"/>
      <c r="C25" s="5"/>
      <c r="D25" s="441"/>
      <c r="E25" s="441"/>
      <c r="F25" s="441"/>
      <c r="G25" s="441"/>
      <c r="H25" s="8"/>
      <c r="I25" s="21"/>
      <c r="J25" s="97"/>
      <c r="K25" s="96"/>
      <c r="M25" s="286">
        <f t="shared" si="2"/>
        <v>14</v>
      </c>
      <c r="N25" s="287">
        <f t="shared" si="3"/>
        <v>1.1666666666666665</v>
      </c>
      <c r="O25" s="288"/>
      <c r="P25" s="289">
        <f t="shared" si="2"/>
        <v>14</v>
      </c>
      <c r="Q25" s="290">
        <f t="shared" si="0"/>
        <v>1.75</v>
      </c>
      <c r="R25" s="291"/>
      <c r="S25" s="246">
        <f t="shared" si="2"/>
        <v>14</v>
      </c>
      <c r="T25" s="292">
        <f t="shared" si="1"/>
        <v>2.9166666666666665</v>
      </c>
      <c r="U25" s="30"/>
      <c r="V25" s="30"/>
      <c r="W25" s="30"/>
      <c r="X25" s="30"/>
      <c r="Y25" s="2"/>
    </row>
    <row r="26" spans="1:25" ht="18" customHeight="1" thickBot="1" x14ac:dyDescent="0.4">
      <c r="A26" s="2"/>
      <c r="B26" s="12"/>
      <c r="C26" s="12"/>
      <c r="D26" s="80"/>
      <c r="E26" s="80"/>
      <c r="F26" s="80"/>
      <c r="G26" s="8"/>
      <c r="H26" s="8"/>
      <c r="I26" s="21"/>
      <c r="J26" s="97"/>
      <c r="K26" s="96"/>
      <c r="M26" s="295">
        <f t="shared" si="2"/>
        <v>15</v>
      </c>
      <c r="N26" s="296">
        <f t="shared" si="3"/>
        <v>1.25</v>
      </c>
      <c r="O26" s="288"/>
      <c r="P26" s="297">
        <f t="shared" si="2"/>
        <v>15</v>
      </c>
      <c r="Q26" s="298">
        <f t="shared" si="0"/>
        <v>1.875</v>
      </c>
      <c r="R26" s="291"/>
      <c r="S26" s="254">
        <f t="shared" si="2"/>
        <v>15</v>
      </c>
      <c r="T26" s="299">
        <f t="shared" si="1"/>
        <v>3.125</v>
      </c>
      <c r="U26" s="30"/>
      <c r="V26" s="30"/>
      <c r="W26" s="30"/>
      <c r="X26" s="30"/>
      <c r="Y26" s="2"/>
    </row>
    <row r="27" spans="1:25" ht="18" customHeight="1" x14ac:dyDescent="0.35">
      <c r="A27" s="2"/>
      <c r="B27" s="12"/>
      <c r="C27" s="7">
        <v>3</v>
      </c>
      <c r="D27" s="441" t="s">
        <v>137</v>
      </c>
      <c r="E27" s="441"/>
      <c r="F27" s="441"/>
      <c r="G27" s="5"/>
      <c r="H27" s="5"/>
      <c r="I27" s="21"/>
      <c r="J27" s="97"/>
      <c r="K27" s="96"/>
      <c r="L27" s="96"/>
      <c r="M27" s="96"/>
      <c r="N27" s="96"/>
      <c r="O27" s="96"/>
      <c r="P27" s="96"/>
      <c r="Q27" s="21"/>
      <c r="R27" s="21"/>
      <c r="S27" s="21"/>
      <c r="T27" s="21"/>
      <c r="U27" s="30"/>
      <c r="V27" s="30"/>
      <c r="W27" s="30"/>
      <c r="X27" s="30"/>
      <c r="Y27" s="2"/>
    </row>
    <row r="28" spans="1:25" ht="18" customHeight="1" x14ac:dyDescent="0.35">
      <c r="A28" s="2"/>
      <c r="B28" s="5"/>
      <c r="C28" s="7"/>
      <c r="D28" s="441"/>
      <c r="E28" s="441"/>
      <c r="F28" s="441"/>
      <c r="G28" s="5"/>
      <c r="H28" s="5"/>
      <c r="I28" s="21"/>
      <c r="J28" s="97"/>
      <c r="K28" s="96"/>
      <c r="L28" s="96"/>
      <c r="M28" s="96"/>
      <c r="N28" s="96"/>
      <c r="O28" s="96"/>
      <c r="P28" s="96"/>
      <c r="Q28" s="21"/>
      <c r="R28" s="21"/>
      <c r="S28" s="21"/>
      <c r="T28" s="21"/>
      <c r="U28" s="30"/>
      <c r="V28" s="30"/>
      <c r="W28" s="30"/>
      <c r="X28" s="30"/>
      <c r="Y28" s="2"/>
    </row>
    <row r="29" spans="1:25" ht="18" customHeight="1" x14ac:dyDescent="0.35">
      <c r="A29" s="2"/>
      <c r="B29" s="5"/>
      <c r="C29" s="7"/>
      <c r="D29" s="441"/>
      <c r="E29" s="441"/>
      <c r="F29" s="441"/>
      <c r="G29" s="5"/>
      <c r="H29" s="5"/>
      <c r="I29" s="21"/>
      <c r="J29" s="97"/>
      <c r="K29" s="96"/>
      <c r="L29" s="96"/>
      <c r="M29" s="96"/>
      <c r="N29" s="96"/>
      <c r="O29" s="96"/>
      <c r="P29" s="96"/>
      <c r="Q29" s="21"/>
      <c r="R29" s="21"/>
      <c r="S29" s="21"/>
      <c r="T29" s="21"/>
      <c r="U29" s="30"/>
      <c r="V29" s="30"/>
      <c r="W29" s="30"/>
      <c r="X29" s="30"/>
      <c r="Y29" s="2"/>
    </row>
    <row r="30" spans="1:25" ht="18" customHeight="1" x14ac:dyDescent="0.35">
      <c r="A30" s="2"/>
      <c r="B30" s="5"/>
      <c r="C30" s="5"/>
      <c r="D30" s="5"/>
      <c r="E30" s="5"/>
      <c r="F30" s="5"/>
      <c r="G30" s="5"/>
      <c r="H30" s="5"/>
      <c r="I30" s="21"/>
      <c r="J30" s="97"/>
      <c r="K30" s="96"/>
      <c r="L30" s="96"/>
      <c r="M30" s="96"/>
      <c r="N30" s="96"/>
      <c r="O30" s="96"/>
      <c r="P30" s="96"/>
      <c r="Q30" s="21"/>
      <c r="R30" s="21"/>
      <c r="S30" s="21"/>
      <c r="T30" s="21"/>
      <c r="U30" s="30"/>
      <c r="V30" s="30"/>
      <c r="W30" s="30"/>
      <c r="X30" s="30"/>
      <c r="Y30" s="2"/>
    </row>
    <row r="31" spans="1:25" ht="18" customHeight="1" x14ac:dyDescent="0.35">
      <c r="A31" s="2"/>
      <c r="B31" s="5"/>
      <c r="C31" s="7">
        <v>4</v>
      </c>
      <c r="D31" s="436" t="s">
        <v>138</v>
      </c>
      <c r="E31" s="436"/>
      <c r="F31" s="436"/>
      <c r="G31" s="436"/>
      <c r="H31" s="5"/>
      <c r="I31" s="21"/>
      <c r="J31" s="97"/>
      <c r="K31" s="96"/>
      <c r="L31" s="96"/>
      <c r="M31" s="96"/>
      <c r="N31" s="96"/>
      <c r="O31" s="96"/>
      <c r="P31" s="96"/>
      <c r="Q31" s="21"/>
      <c r="R31" s="21"/>
      <c r="S31" s="21"/>
      <c r="T31" s="21"/>
      <c r="U31" s="30"/>
      <c r="V31" s="30"/>
      <c r="W31" s="30"/>
      <c r="X31" s="30"/>
      <c r="Y31" s="2"/>
    </row>
    <row r="32" spans="1:25" ht="18" customHeight="1" x14ac:dyDescent="0.35">
      <c r="A32" s="2"/>
      <c r="B32" s="5"/>
      <c r="C32" s="7"/>
      <c r="D32" s="436"/>
      <c r="E32" s="436"/>
      <c r="F32" s="436"/>
      <c r="G32" s="436"/>
      <c r="H32" s="5"/>
      <c r="I32" s="21"/>
      <c r="J32" s="97"/>
      <c r="K32" s="96"/>
      <c r="L32" s="96"/>
      <c r="M32" s="96"/>
      <c r="N32" s="96"/>
      <c r="O32" s="96"/>
      <c r="P32" s="96"/>
      <c r="Q32" s="21"/>
      <c r="R32" s="21"/>
      <c r="S32" s="21"/>
      <c r="T32" s="21"/>
      <c r="U32" s="30"/>
      <c r="V32" s="30"/>
      <c r="W32" s="30"/>
      <c r="X32" s="30"/>
      <c r="Y32" s="2"/>
    </row>
    <row r="33" spans="1:25" ht="18" customHeight="1" x14ac:dyDescent="0.35">
      <c r="A33" s="2"/>
      <c r="B33" s="5"/>
      <c r="C33" s="5"/>
      <c r="D33" s="436"/>
      <c r="E33" s="436"/>
      <c r="F33" s="436"/>
      <c r="G33" s="436"/>
      <c r="H33" s="5"/>
      <c r="I33" s="21"/>
      <c r="J33" s="97"/>
      <c r="K33" s="96"/>
      <c r="L33" s="96"/>
      <c r="M33" s="96"/>
      <c r="N33" s="96"/>
      <c r="O33" s="96"/>
      <c r="P33" s="96"/>
      <c r="Q33" s="21"/>
      <c r="R33" s="21"/>
      <c r="S33" s="21"/>
      <c r="T33" s="21"/>
      <c r="U33" s="30"/>
      <c r="V33" s="30"/>
      <c r="W33" s="30"/>
      <c r="X33" s="30"/>
      <c r="Y33" s="2"/>
    </row>
    <row r="34" spans="1:25" ht="18" customHeight="1" x14ac:dyDescent="0.35">
      <c r="A34" s="2"/>
      <c r="B34" s="5"/>
      <c r="C34" s="5"/>
      <c r="D34" s="436"/>
      <c r="E34" s="436"/>
      <c r="F34" s="436"/>
      <c r="G34" s="436"/>
      <c r="H34" s="5"/>
      <c r="I34" s="21"/>
      <c r="J34" s="97"/>
      <c r="K34" s="96"/>
      <c r="L34" s="96"/>
      <c r="M34" s="96"/>
      <c r="N34" s="96"/>
      <c r="O34" s="96"/>
      <c r="P34" s="96"/>
      <c r="Q34" s="21"/>
      <c r="R34" s="21"/>
      <c r="S34" s="21"/>
      <c r="T34" s="21"/>
      <c r="U34" s="30"/>
      <c r="V34" s="30"/>
      <c r="W34" s="30"/>
      <c r="X34" s="30"/>
      <c r="Y34" s="2"/>
    </row>
    <row r="35" spans="1:25" ht="18" customHeight="1" x14ac:dyDescent="0.35">
      <c r="A35" s="2"/>
      <c r="B35" s="5"/>
      <c r="C35" s="5"/>
      <c r="D35" s="5"/>
      <c r="E35" s="5"/>
      <c r="F35" s="5"/>
      <c r="G35" s="5"/>
      <c r="H35" s="5"/>
      <c r="I35" s="21"/>
      <c r="J35" s="97"/>
      <c r="K35" s="96"/>
      <c r="L35" s="96"/>
      <c r="M35" s="96"/>
      <c r="N35" s="96"/>
      <c r="O35" s="96"/>
      <c r="P35" s="96"/>
      <c r="Q35" s="21"/>
      <c r="R35" s="21"/>
      <c r="S35" s="21"/>
      <c r="T35" s="21"/>
      <c r="U35" s="30"/>
      <c r="V35" s="30"/>
      <c r="W35" s="30"/>
      <c r="X35" s="30"/>
      <c r="Y35" s="2"/>
    </row>
    <row r="36" spans="1:25" ht="18" customHeight="1" x14ac:dyDescent="0.35">
      <c r="A36" s="15"/>
      <c r="B36" s="16" t="s">
        <v>0</v>
      </c>
      <c r="C36" s="15"/>
      <c r="D36" s="17"/>
      <c r="E36" s="83"/>
      <c r="F36" s="83"/>
      <c r="G36" s="5"/>
      <c r="H36" s="5"/>
      <c r="I36" s="21"/>
      <c r="J36" s="97"/>
      <c r="K36" s="96"/>
      <c r="L36" s="96"/>
      <c r="M36" s="96"/>
      <c r="N36" s="96"/>
      <c r="O36" s="96"/>
      <c r="P36" s="96"/>
      <c r="Q36" s="21"/>
      <c r="R36" s="21"/>
      <c r="S36" s="21"/>
      <c r="T36" s="21"/>
      <c r="U36" s="30"/>
      <c r="V36" s="30"/>
      <c r="W36" s="30"/>
      <c r="X36" s="30"/>
      <c r="Y36" s="2"/>
    </row>
    <row r="37" spans="1:25" ht="18" customHeight="1" x14ac:dyDescent="0.35">
      <c r="A37" s="2"/>
      <c r="B37" s="5"/>
      <c r="C37" s="5"/>
      <c r="D37" s="441" t="s">
        <v>139</v>
      </c>
      <c r="E37" s="441"/>
      <c r="F37" s="441"/>
      <c r="G37" s="441"/>
      <c r="H37" s="5"/>
      <c r="I37" s="21"/>
      <c r="J37" s="437"/>
      <c r="K37" s="437"/>
      <c r="L37" s="437"/>
      <c r="M37" s="30"/>
      <c r="N37" s="30"/>
      <c r="O37" s="30"/>
      <c r="P37" s="30"/>
      <c r="Q37" s="21"/>
      <c r="R37" s="21"/>
      <c r="S37" s="21"/>
      <c r="T37" s="21"/>
      <c r="U37" s="30"/>
      <c r="V37" s="30"/>
      <c r="W37" s="30"/>
      <c r="X37" s="30"/>
      <c r="Y37" s="2"/>
    </row>
    <row r="38" spans="1:25" ht="18" customHeight="1" x14ac:dyDescent="0.35">
      <c r="A38" s="2"/>
      <c r="B38" s="5"/>
      <c r="C38" s="5"/>
      <c r="D38" s="441"/>
      <c r="E38" s="441"/>
      <c r="F38" s="441"/>
      <c r="G38" s="441"/>
      <c r="H38" s="5"/>
      <c r="I38" s="21"/>
      <c r="M38" s="27"/>
      <c r="Q38" s="21"/>
      <c r="R38" s="21"/>
      <c r="S38" s="21"/>
      <c r="T38" s="21"/>
      <c r="U38" s="30"/>
      <c r="V38" s="30"/>
      <c r="W38" s="30"/>
      <c r="X38" s="30"/>
      <c r="Y38" s="2"/>
    </row>
    <row r="39" spans="1:25" ht="18" customHeight="1" x14ac:dyDescent="0.35">
      <c r="A39" s="2"/>
      <c r="B39" s="5"/>
      <c r="C39" s="5"/>
      <c r="D39" s="441"/>
      <c r="E39" s="441"/>
      <c r="F39" s="441"/>
      <c r="G39" s="441"/>
      <c r="H39" s="5"/>
      <c r="I39" s="21"/>
      <c r="M39" s="27"/>
      <c r="Q39" s="21"/>
      <c r="R39" s="21"/>
      <c r="S39" s="21"/>
      <c r="T39" s="21"/>
      <c r="U39" s="30"/>
      <c r="V39" s="30"/>
      <c r="W39" s="30"/>
      <c r="X39" s="30"/>
      <c r="Y39" s="2"/>
    </row>
    <row r="40" spans="1:25" ht="18" customHeight="1" x14ac:dyDescent="0.35">
      <c r="A40" s="2"/>
      <c r="B40" s="5"/>
      <c r="C40" s="5"/>
      <c r="D40" s="83"/>
      <c r="E40" s="83"/>
      <c r="F40" s="83"/>
      <c r="G40" s="5"/>
      <c r="H40" s="5"/>
      <c r="I40" s="21"/>
      <c r="M40" s="27"/>
      <c r="Q40" s="21"/>
      <c r="R40" s="21"/>
      <c r="S40" s="21"/>
      <c r="T40" s="21"/>
      <c r="U40" s="30"/>
      <c r="V40" s="30"/>
      <c r="W40" s="30"/>
      <c r="X40" s="30"/>
      <c r="Y40" s="2"/>
    </row>
    <row r="41" spans="1:25" ht="18" customHeight="1" x14ac:dyDescent="0.35">
      <c r="A41" s="2"/>
      <c r="B41" s="5"/>
      <c r="C41" s="468" t="s">
        <v>12</v>
      </c>
      <c r="D41" s="468"/>
      <c r="E41" s="468"/>
      <c r="F41" s="468"/>
      <c r="G41" s="5"/>
      <c r="H41" s="5"/>
      <c r="I41" s="21"/>
      <c r="M41" s="27"/>
      <c r="Q41" s="21"/>
      <c r="R41" s="21"/>
      <c r="S41" s="21"/>
      <c r="T41" s="21"/>
      <c r="U41" s="30"/>
      <c r="V41" s="30"/>
      <c r="W41" s="30"/>
      <c r="X41" s="30"/>
      <c r="Y41" s="2"/>
    </row>
    <row r="42" spans="1:25" ht="18" customHeight="1" x14ac:dyDescent="0.35">
      <c r="A42" s="2"/>
      <c r="B42" s="5"/>
      <c r="C42" s="468"/>
      <c r="D42" s="468"/>
      <c r="E42" s="468"/>
      <c r="F42" s="468"/>
      <c r="G42" s="5"/>
      <c r="H42" s="5"/>
      <c r="I42" s="21"/>
      <c r="M42" s="27"/>
      <c r="Q42" s="21"/>
      <c r="R42" s="21"/>
      <c r="S42" s="21"/>
      <c r="T42" s="21"/>
      <c r="U42" s="30"/>
      <c r="V42" s="30"/>
      <c r="W42" s="30"/>
      <c r="X42" s="30"/>
      <c r="Y42" s="2"/>
    </row>
    <row r="43" spans="1:25" ht="18" customHeight="1" x14ac:dyDescent="0.35">
      <c r="A43" s="2"/>
      <c r="B43" s="5"/>
      <c r="C43" s="468"/>
      <c r="D43" s="468"/>
      <c r="E43" s="468"/>
      <c r="F43" s="468"/>
      <c r="G43" s="5"/>
      <c r="H43" s="5"/>
      <c r="I43" s="21"/>
      <c r="M43" s="27"/>
      <c r="Q43" s="21"/>
      <c r="R43" s="21"/>
      <c r="S43" s="21"/>
      <c r="T43" s="21"/>
      <c r="U43" s="30"/>
      <c r="V43" s="30"/>
      <c r="W43" s="30"/>
      <c r="X43" s="30"/>
      <c r="Y43" s="2"/>
    </row>
    <row r="44" spans="1:25" ht="18" customHeight="1" x14ac:dyDescent="0.35">
      <c r="A44" s="2"/>
      <c r="B44" s="5"/>
      <c r="C44" s="5"/>
      <c r="D44" s="5"/>
      <c r="E44" s="5"/>
      <c r="F44" s="5"/>
      <c r="G44" s="5"/>
      <c r="H44" s="5"/>
      <c r="I44" s="21"/>
      <c r="M44" s="27"/>
      <c r="Q44" s="21"/>
      <c r="R44" s="21"/>
      <c r="S44" s="21"/>
      <c r="T44" s="21"/>
      <c r="U44" s="30"/>
      <c r="V44" s="30"/>
      <c r="W44" s="30"/>
      <c r="X44" s="30"/>
      <c r="Y44" s="2"/>
    </row>
    <row r="45" spans="1:25" ht="18" customHeight="1" x14ac:dyDescent="0.35">
      <c r="A45" s="2"/>
      <c r="B45" s="5"/>
      <c r="C45" s="5"/>
      <c r="D45" s="5"/>
      <c r="E45" s="5"/>
      <c r="F45" s="5"/>
      <c r="G45" s="5"/>
      <c r="H45" s="5"/>
      <c r="I45" s="21"/>
      <c r="M45" s="27"/>
      <c r="Q45" s="21"/>
      <c r="R45" s="21"/>
      <c r="S45" s="21"/>
      <c r="T45" s="21"/>
      <c r="U45" s="30"/>
      <c r="V45" s="30"/>
      <c r="W45" s="30"/>
      <c r="X45" s="30"/>
      <c r="Y45" s="2"/>
    </row>
    <row r="46" spans="1:25" ht="18" customHeight="1" x14ac:dyDescent="0.35">
      <c r="A46" s="2"/>
      <c r="B46" s="5"/>
      <c r="C46" s="5"/>
      <c r="D46" s="5"/>
      <c r="E46" s="5"/>
      <c r="F46" s="5"/>
      <c r="G46" s="5"/>
      <c r="H46" s="5"/>
      <c r="I46" s="21"/>
      <c r="M46" s="27"/>
      <c r="Q46" s="21"/>
      <c r="R46" s="21"/>
      <c r="S46" s="21"/>
      <c r="T46" s="21"/>
      <c r="U46" s="30"/>
      <c r="V46" s="30"/>
      <c r="W46" s="30"/>
      <c r="X46" s="30"/>
      <c r="Y46" s="2"/>
    </row>
    <row r="47" spans="1:25" ht="18" customHeight="1" x14ac:dyDescent="0.35">
      <c r="A47" s="2"/>
      <c r="B47" s="5"/>
      <c r="C47" s="5"/>
      <c r="D47" s="5"/>
      <c r="E47" s="5"/>
      <c r="F47" s="5"/>
      <c r="G47" s="5"/>
      <c r="H47" s="5"/>
      <c r="I47" s="21"/>
      <c r="M47" s="27"/>
      <c r="Q47" s="21"/>
      <c r="R47" s="21"/>
      <c r="S47" s="21"/>
      <c r="T47" s="21"/>
      <c r="U47" s="30"/>
      <c r="V47" s="30"/>
      <c r="W47" s="30"/>
      <c r="X47" s="30"/>
      <c r="Y47" s="2"/>
    </row>
    <row r="48" spans="1:25" ht="18" customHeight="1" x14ac:dyDescent="0.35">
      <c r="A48" s="2"/>
      <c r="B48" s="2"/>
      <c r="C48" s="443" t="s">
        <v>140</v>
      </c>
      <c r="D48" s="443"/>
      <c r="E48" s="443"/>
      <c r="F48" s="443"/>
      <c r="G48" s="443"/>
      <c r="H48" s="2"/>
      <c r="I48" s="2"/>
      <c r="J48" s="2"/>
      <c r="K48" s="2"/>
      <c r="L48" s="2"/>
      <c r="M48" s="2"/>
      <c r="N48" s="2"/>
      <c r="O48" s="2"/>
      <c r="P48" s="2"/>
      <c r="Q48" s="2"/>
      <c r="R48" s="2"/>
      <c r="S48" s="2"/>
      <c r="T48" s="2"/>
      <c r="U48" s="2"/>
      <c r="V48" s="2"/>
      <c r="W48" s="2"/>
      <c r="X48" s="2"/>
      <c r="Y48" s="2"/>
    </row>
    <row r="49" spans="9:24" ht="18" customHeight="1" x14ac:dyDescent="0.35">
      <c r="I49" s="21"/>
      <c r="M49" s="27"/>
      <c r="Q49" s="21"/>
      <c r="R49" s="21"/>
      <c r="S49" s="21"/>
      <c r="T49" s="21"/>
      <c r="U49" s="30"/>
      <c r="V49" s="30"/>
      <c r="W49" s="30"/>
      <c r="X49" s="30"/>
    </row>
    <row r="50" spans="9:24" ht="18" customHeight="1" x14ac:dyDescent="0.35">
      <c r="I50" s="21"/>
      <c r="M50" s="27"/>
      <c r="Q50" s="21"/>
      <c r="R50" s="21"/>
      <c r="S50" s="21"/>
      <c r="T50" s="21"/>
      <c r="U50" s="30"/>
      <c r="V50" s="30"/>
      <c r="W50" s="30"/>
      <c r="X50" s="30"/>
    </row>
    <row r="51" spans="9:24" ht="18" customHeight="1" x14ac:dyDescent="0.35">
      <c r="I51" s="21"/>
      <c r="M51" s="27"/>
      <c r="Q51" s="21"/>
      <c r="R51" s="21"/>
      <c r="S51" s="21"/>
      <c r="T51" s="21"/>
      <c r="U51" s="30"/>
      <c r="V51" s="30"/>
      <c r="W51" s="30"/>
      <c r="X51" s="30"/>
    </row>
    <row r="52" spans="9:24" ht="18" customHeight="1" x14ac:dyDescent="0.35">
      <c r="I52" s="21"/>
      <c r="M52" s="27"/>
      <c r="Q52" s="21"/>
      <c r="R52" s="21"/>
      <c r="S52" s="21"/>
      <c r="T52" s="21"/>
      <c r="U52" s="30"/>
      <c r="V52" s="30"/>
      <c r="W52" s="30"/>
      <c r="X52" s="30"/>
    </row>
    <row r="53" spans="9:24" ht="18" customHeight="1" x14ac:dyDescent="0.35">
      <c r="I53" s="21"/>
      <c r="M53" s="27"/>
      <c r="Q53" s="21"/>
      <c r="R53" s="21"/>
      <c r="S53" s="21"/>
      <c r="T53" s="21"/>
      <c r="U53" s="30"/>
      <c r="V53" s="30"/>
      <c r="W53" s="30"/>
      <c r="X53" s="30"/>
    </row>
    <row r="54" spans="9:24" ht="18" customHeight="1" x14ac:dyDescent="0.35">
      <c r="M54" s="260"/>
      <c r="U54" s="23"/>
      <c r="V54" s="23"/>
      <c r="W54" s="23"/>
      <c r="X54" s="24"/>
    </row>
    <row r="55" spans="9:24" ht="18" customHeight="1" x14ac:dyDescent="0.35">
      <c r="M55" s="260"/>
      <c r="U55" s="23"/>
      <c r="V55" s="23"/>
      <c r="W55" s="23"/>
      <c r="X55" s="24"/>
    </row>
    <row r="56" spans="9:24" ht="18" customHeight="1" x14ac:dyDescent="0.35">
      <c r="M56" s="260"/>
      <c r="U56" s="23"/>
      <c r="V56" s="23"/>
      <c r="W56" s="23"/>
      <c r="X56" s="24"/>
    </row>
    <row r="57" spans="9:24" ht="18" customHeight="1" x14ac:dyDescent="0.35">
      <c r="M57" s="260"/>
      <c r="U57"/>
      <c r="V57" s="23"/>
      <c r="W57" s="23"/>
      <c r="X57" s="24"/>
    </row>
    <row r="58" spans="9:24" ht="18" customHeight="1" x14ac:dyDescent="0.35">
      <c r="M58" s="260"/>
      <c r="U58"/>
      <c r="V58" s="23"/>
      <c r="W58" s="23"/>
      <c r="X58" s="24"/>
    </row>
    <row r="59" spans="9:24" ht="18" customHeight="1" x14ac:dyDescent="0.35">
      <c r="M59" s="260"/>
      <c r="U59"/>
      <c r="V59" s="23"/>
      <c r="W59" s="23"/>
      <c r="X59" s="24"/>
    </row>
    <row r="60" spans="9:24" ht="18" customHeight="1" x14ac:dyDescent="0.35">
      <c r="M60" s="260"/>
      <c r="U60"/>
      <c r="V60" s="23"/>
      <c r="W60" s="23"/>
      <c r="X60" s="24"/>
    </row>
    <row r="61" spans="9:24" ht="18" customHeight="1" x14ac:dyDescent="0.35">
      <c r="M61" s="260"/>
      <c r="U61"/>
      <c r="V61" s="23"/>
      <c r="W61" s="23"/>
      <c r="X61" s="24"/>
    </row>
    <row r="62" spans="9:24" ht="18" customHeight="1" x14ac:dyDescent="0.35">
      <c r="M62" s="260"/>
      <c r="U62"/>
      <c r="V62" s="23"/>
      <c r="W62" s="23"/>
      <c r="X62" s="24"/>
    </row>
    <row r="63" spans="9:24" ht="18" customHeight="1" x14ac:dyDescent="0.35">
      <c r="M63" s="260"/>
      <c r="U63"/>
      <c r="V63" s="23"/>
      <c r="W63" s="23"/>
      <c r="X63" s="24"/>
    </row>
    <row r="64" spans="9:24" ht="18" customHeight="1" x14ac:dyDescent="0.35">
      <c r="M64" s="260"/>
      <c r="U64"/>
      <c r="V64" s="23"/>
      <c r="W64" s="23"/>
      <c r="X64" s="24"/>
    </row>
    <row r="65" spans="13:24" ht="18" customHeight="1" x14ac:dyDescent="0.35">
      <c r="M65" s="260"/>
      <c r="U65"/>
      <c r="V65" s="23"/>
      <c r="W65" s="23"/>
      <c r="X65" s="24"/>
    </row>
    <row r="66" spans="13:24" ht="18" customHeight="1" x14ac:dyDescent="0.35">
      <c r="M66" s="260"/>
      <c r="U66"/>
      <c r="V66" s="23"/>
      <c r="W66" s="23"/>
      <c r="X66" s="24"/>
    </row>
    <row r="67" spans="13:24" ht="18" customHeight="1" x14ac:dyDescent="0.35">
      <c r="M67" s="260"/>
      <c r="U67"/>
      <c r="V67" s="23"/>
      <c r="W67" s="23"/>
      <c r="X67" s="24"/>
    </row>
    <row r="68" spans="13:24" ht="18" customHeight="1" x14ac:dyDescent="0.35">
      <c r="M68" s="260"/>
      <c r="U68"/>
      <c r="V68" s="23"/>
      <c r="W68" s="23"/>
      <c r="X68" s="24"/>
    </row>
    <row r="69" spans="13:24" ht="18" customHeight="1" x14ac:dyDescent="0.35">
      <c r="M69" s="260"/>
      <c r="U69"/>
      <c r="V69" s="23"/>
      <c r="W69" s="23"/>
      <c r="X69" s="24"/>
    </row>
    <row r="70" spans="13:24" ht="18" customHeight="1" x14ac:dyDescent="0.35">
      <c r="M70" s="260"/>
      <c r="U70"/>
      <c r="V70" s="23"/>
      <c r="W70" s="23"/>
      <c r="X70" s="24"/>
    </row>
    <row r="71" spans="13:24" ht="18" customHeight="1" x14ac:dyDescent="0.35">
      <c r="M71" s="260"/>
      <c r="U71"/>
      <c r="V71" s="23"/>
      <c r="W71" s="23"/>
      <c r="X71" s="24"/>
    </row>
    <row r="72" spans="13:24" ht="18" customHeight="1" x14ac:dyDescent="0.35">
      <c r="M72" s="260"/>
      <c r="U72"/>
      <c r="V72" s="23"/>
      <c r="W72" s="23"/>
      <c r="X72" s="24"/>
    </row>
    <row r="73" spans="13:24" ht="18" customHeight="1" x14ac:dyDescent="0.35">
      <c r="M73" s="260"/>
      <c r="U73"/>
      <c r="V73" s="23"/>
      <c r="W73" s="23"/>
      <c r="X73" s="24"/>
    </row>
    <row r="74" spans="13:24" ht="18" customHeight="1" x14ac:dyDescent="0.35">
      <c r="M74" s="260"/>
      <c r="U74"/>
      <c r="V74" s="23"/>
      <c r="W74" s="23"/>
      <c r="X74" s="24"/>
    </row>
    <row r="75" spans="13:24" ht="18" customHeight="1" x14ac:dyDescent="0.35">
      <c r="M75" s="260"/>
      <c r="U75"/>
      <c r="V75" s="23"/>
      <c r="W75" s="23"/>
      <c r="X75" s="24"/>
    </row>
    <row r="76" spans="13:24" ht="18" customHeight="1" x14ac:dyDescent="0.35">
      <c r="M76" s="260"/>
      <c r="U76"/>
      <c r="V76" s="23"/>
      <c r="W76" s="23"/>
      <c r="X76" s="24"/>
    </row>
    <row r="77" spans="13:24" ht="18" customHeight="1" x14ac:dyDescent="0.35">
      <c r="M77" s="260"/>
      <c r="U77"/>
      <c r="V77" s="23"/>
      <c r="W77" s="23"/>
      <c r="X77" s="24"/>
    </row>
    <row r="78" spans="13:24" ht="18" customHeight="1" x14ac:dyDescent="0.35">
      <c r="M78" s="260"/>
      <c r="U78"/>
      <c r="V78" s="23"/>
      <c r="W78" s="23"/>
      <c r="X78" s="24"/>
    </row>
    <row r="79" spans="13:24" ht="18" customHeight="1" x14ac:dyDescent="0.35">
      <c r="M79" s="260"/>
      <c r="U79"/>
      <c r="V79" s="23"/>
      <c r="W79" s="23"/>
      <c r="X79" s="24"/>
    </row>
    <row r="80" spans="13:24" ht="18" customHeight="1" x14ac:dyDescent="0.35">
      <c r="M80" s="260"/>
      <c r="U80"/>
      <c r="V80" s="23"/>
      <c r="W80" s="23"/>
      <c r="X80" s="24"/>
    </row>
    <row r="81" spans="9:24" ht="18" customHeight="1" x14ac:dyDescent="0.35">
      <c r="M81" s="260"/>
      <c r="U81"/>
      <c r="V81" s="23"/>
      <c r="W81" s="23"/>
      <c r="X81" s="24"/>
    </row>
    <row r="82" spans="9:24" ht="18" customHeight="1" x14ac:dyDescent="0.35">
      <c r="M82" s="260"/>
      <c r="U82"/>
      <c r="V82" s="23"/>
      <c r="W82" s="23"/>
      <c r="X82" s="24"/>
    </row>
    <row r="83" spans="9:24" ht="18" customHeight="1" x14ac:dyDescent="0.35">
      <c r="M83" s="260"/>
      <c r="U83"/>
      <c r="V83" s="23"/>
      <c r="W83" s="23"/>
      <c r="X83" s="24"/>
    </row>
    <row r="84" spans="9:24" ht="18" customHeight="1" x14ac:dyDescent="0.35">
      <c r="M84" s="260"/>
      <c r="U84"/>
      <c r="V84" s="23"/>
      <c r="W84" s="23"/>
      <c r="X84" s="24"/>
    </row>
    <row r="85" spans="9:24" ht="18" customHeight="1" x14ac:dyDescent="0.35">
      <c r="M85" s="260"/>
      <c r="U85"/>
      <c r="V85" s="23"/>
      <c r="W85" s="23"/>
      <c r="X85" s="24"/>
    </row>
    <row r="86" spans="9:24" ht="18" customHeight="1" x14ac:dyDescent="0.35">
      <c r="M86" s="260"/>
      <c r="U86"/>
      <c r="V86" s="23"/>
      <c r="W86" s="23"/>
      <c r="X86" s="24"/>
    </row>
    <row r="87" spans="9:24" ht="18" customHeight="1" x14ac:dyDescent="0.35">
      <c r="M87" s="260"/>
      <c r="U87"/>
      <c r="V87" s="23"/>
      <c r="W87" s="23"/>
      <c r="X87" s="24"/>
    </row>
    <row r="88" spans="9:24" ht="18" customHeight="1" x14ac:dyDescent="0.35">
      <c r="M88" s="260"/>
      <c r="U88"/>
      <c r="V88" s="23"/>
      <c r="W88" s="23"/>
      <c r="X88" s="24"/>
    </row>
    <row r="89" spans="9:24" ht="18" customHeight="1" x14ac:dyDescent="0.35">
      <c r="M89" s="260"/>
      <c r="U89"/>
      <c r="V89" s="23"/>
      <c r="W89" s="23"/>
      <c r="X89" s="24"/>
    </row>
    <row r="90" spans="9:24" ht="18" customHeight="1" x14ac:dyDescent="0.35">
      <c r="M90" s="260"/>
      <c r="U90"/>
      <c r="V90" s="23"/>
      <c r="W90" s="23"/>
      <c r="X90" s="24"/>
    </row>
    <row r="91" spans="9:24" ht="18" customHeight="1" x14ac:dyDescent="0.35">
      <c r="M91" s="260"/>
      <c r="U91"/>
      <c r="V91" s="23"/>
      <c r="W91" s="23"/>
      <c r="X91" s="24"/>
    </row>
    <row r="92" spans="9:24" ht="18" customHeight="1" x14ac:dyDescent="0.35">
      <c r="M92" s="260"/>
      <c r="U92"/>
      <c r="V92" s="23"/>
      <c r="W92" s="23"/>
      <c r="X92" s="24"/>
    </row>
    <row r="93" spans="9:24" ht="18" customHeight="1" x14ac:dyDescent="0.35">
      <c r="M93" s="260"/>
      <c r="U93"/>
      <c r="V93" s="23"/>
      <c r="W93" s="23"/>
      <c r="X93" s="24"/>
    </row>
    <row r="94" spans="9:24" ht="18" customHeight="1" x14ac:dyDescent="0.35">
      <c r="M94" s="260"/>
      <c r="U94"/>
      <c r="V94" s="23"/>
      <c r="W94" s="23"/>
      <c r="X94" s="24"/>
    </row>
    <row r="95" spans="9:24" ht="18" customHeight="1" x14ac:dyDescent="0.35">
      <c r="M95" s="260"/>
      <c r="U95"/>
      <c r="V95" s="23"/>
      <c r="W95" s="23"/>
      <c r="X95" s="24"/>
    </row>
    <row r="96" spans="9:24" ht="18" customHeight="1" x14ac:dyDescent="0.35">
      <c r="I96" s="13"/>
      <c r="J96" s="22"/>
      <c r="K96" s="22"/>
      <c r="L96" s="22"/>
      <c r="M96" s="22"/>
      <c r="N96" s="22"/>
      <c r="O96" s="22"/>
      <c r="P96" s="22"/>
      <c r="Q96" s="13"/>
      <c r="R96" s="13"/>
      <c r="S96" s="13"/>
      <c r="T96" s="13"/>
      <c r="U96" s="13"/>
      <c r="V96" s="13"/>
      <c r="W96" s="13"/>
      <c r="X96" s="13"/>
    </row>
    <row r="97" spans="9:24" ht="18" customHeight="1" x14ac:dyDescent="0.35">
      <c r="I97" s="13"/>
      <c r="J97" s="22"/>
      <c r="K97" s="22"/>
      <c r="L97" s="22"/>
      <c r="M97" s="22"/>
      <c r="N97" s="22"/>
      <c r="O97" s="22"/>
      <c r="P97" s="22"/>
      <c r="Q97" s="13"/>
      <c r="R97" s="13"/>
      <c r="S97" s="13"/>
      <c r="T97" s="13"/>
      <c r="U97" s="13"/>
      <c r="V97" s="13"/>
      <c r="W97" s="13"/>
      <c r="X97" s="13"/>
    </row>
    <row r="98" spans="9:24" ht="18" customHeight="1" x14ac:dyDescent="0.35">
      <c r="I98" s="13"/>
      <c r="J98" s="22"/>
      <c r="K98" s="22"/>
      <c r="L98" s="22"/>
      <c r="M98" s="22"/>
      <c r="N98" s="22"/>
      <c r="O98" s="22"/>
      <c r="P98" s="22"/>
      <c r="Q98" s="13"/>
      <c r="R98" s="13"/>
      <c r="S98" s="13"/>
      <c r="T98" s="13"/>
      <c r="U98" s="13"/>
      <c r="V98" s="13"/>
      <c r="W98" s="13"/>
      <c r="X98" s="13"/>
    </row>
    <row r="99" spans="9:24" ht="18" customHeight="1" x14ac:dyDescent="0.35">
      <c r="V99" s="25"/>
      <c r="W99" s="25"/>
      <c r="X99" s="25"/>
    </row>
  </sheetData>
  <mergeCells count="27">
    <mergeCell ref="U9:V9"/>
    <mergeCell ref="M10:N10"/>
    <mergeCell ref="P10:Q10"/>
    <mergeCell ref="S10:T10"/>
    <mergeCell ref="U12:V12"/>
    <mergeCell ref="D2:G5"/>
    <mergeCell ref="J2:T5"/>
    <mergeCell ref="C8:G12"/>
    <mergeCell ref="J9:K9"/>
    <mergeCell ref="M9:T9"/>
    <mergeCell ref="U15:V15"/>
    <mergeCell ref="J16:J17"/>
    <mergeCell ref="K16:K17"/>
    <mergeCell ref="D17:G20"/>
    <mergeCell ref="U18:V18"/>
    <mergeCell ref="J37:L37"/>
    <mergeCell ref="J13:K13"/>
    <mergeCell ref="D14:G16"/>
    <mergeCell ref="J14:J15"/>
    <mergeCell ref="K14:K15"/>
    <mergeCell ref="C41:F43"/>
    <mergeCell ref="C48:G48"/>
    <mergeCell ref="D21:G22"/>
    <mergeCell ref="D23:G25"/>
    <mergeCell ref="D27:F29"/>
    <mergeCell ref="D31:G34"/>
    <mergeCell ref="D37:G39"/>
  </mergeCells>
  <hyperlinks>
    <hyperlink ref="C41" r:id="rId1" xr:uid="{6485A85B-096D-4E6D-A5A7-2907D0D177C8}"/>
  </hyperlinks>
  <pageMargins left="0.75" right="0.75" top="1" bottom="1" header="0.5" footer="0.5"/>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C7FB-752D-4672-B761-0C24E9960D09}">
  <sheetPr>
    <tabColor rgb="FF00B050"/>
  </sheetPr>
  <dimension ref="A1:AZ91"/>
  <sheetViews>
    <sheetView showGridLines="0" zoomScale="80" zoomScaleNormal="80" workbookViewId="0">
      <selection activeCell="I31" sqref="I31"/>
    </sheetView>
  </sheetViews>
  <sheetFormatPr defaultColWidth="12" defaultRowHeight="18" customHeight="1" x14ac:dyDescent="0.35"/>
  <cols>
    <col min="1" max="2" width="3" style="3" customWidth="1"/>
    <col min="3" max="3" width="6" style="3" customWidth="1"/>
    <col min="4" max="4" width="13.83203125" style="3" customWidth="1"/>
    <col min="5" max="5" width="11.6640625" style="3" customWidth="1"/>
    <col min="6" max="6" width="5.33203125" style="3" customWidth="1"/>
    <col min="7" max="7" width="7.6640625" style="3" customWidth="1"/>
    <col min="8" max="8" width="4.08203125" style="3" customWidth="1"/>
    <col min="9" max="10" width="7.58203125" style="3" customWidth="1"/>
    <col min="11" max="11" width="4.08203125" style="3" customWidth="1"/>
    <col min="12" max="12" width="8.5" style="3" customWidth="1"/>
    <col min="13" max="13" width="15.5" style="3" customWidth="1"/>
    <col min="14" max="14" width="7.08203125" style="619" customWidth="1"/>
    <col min="15" max="16" width="7.08203125" style="3" customWidth="1"/>
    <col min="17" max="21" width="7.08203125" style="37" customWidth="1"/>
    <col min="22" max="22" width="5.6640625" style="37" customWidth="1"/>
    <col min="23" max="25" width="6" style="37" customWidth="1"/>
    <col min="26" max="26" width="11.83203125" style="3" customWidth="1"/>
    <col min="27" max="27" width="14" style="3" customWidth="1"/>
    <col min="28" max="28" width="6" style="37" customWidth="1"/>
    <col min="29" max="29" width="6" style="3" customWidth="1"/>
    <col min="30" max="30" width="8.6640625" style="37" customWidth="1"/>
    <col min="31" max="31" width="15.5" style="37" customWidth="1"/>
    <col min="32" max="51" width="6" style="3" customWidth="1"/>
    <col min="52" max="52" width="4.08203125" style="3" customWidth="1"/>
    <col min="53" max="16384" width="12" style="3"/>
  </cols>
  <sheetData>
    <row r="1" spans="1:52" ht="18" customHeight="1" x14ac:dyDescent="0.35">
      <c r="A1" s="671"/>
      <c r="B1" s="1"/>
      <c r="C1" s="1"/>
      <c r="D1" s="2"/>
      <c r="E1" s="2"/>
      <c r="F1" s="2"/>
      <c r="G1" s="2"/>
      <c r="H1" s="2"/>
      <c r="I1" s="2"/>
      <c r="J1" s="2"/>
      <c r="K1" s="2"/>
      <c r="L1" s="2"/>
      <c r="M1" s="2"/>
      <c r="N1" s="670"/>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row>
    <row r="2" spans="1:52" ht="18" customHeight="1" x14ac:dyDescent="0.35">
      <c r="A2" s="4"/>
      <c r="B2" s="4"/>
      <c r="C2" s="4"/>
      <c r="D2" s="428" t="s">
        <v>242</v>
      </c>
      <c r="E2" s="428"/>
      <c r="F2" s="428"/>
      <c r="G2" s="428"/>
      <c r="H2" s="5"/>
      <c r="I2" s="672" t="s">
        <v>243</v>
      </c>
      <c r="J2" s="672"/>
      <c r="K2" s="672"/>
      <c r="L2" s="672"/>
      <c r="M2" s="672"/>
      <c r="N2" s="672"/>
      <c r="O2" s="672"/>
      <c r="P2" s="672"/>
      <c r="Q2" s="672"/>
      <c r="R2" s="672"/>
      <c r="S2" s="672"/>
      <c r="T2" s="668"/>
      <c r="U2" s="668"/>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2"/>
    </row>
    <row r="3" spans="1:52" ht="18" customHeight="1" x14ac:dyDescent="0.35">
      <c r="A3" s="4"/>
      <c r="B3" s="4"/>
      <c r="C3" s="4"/>
      <c r="D3" s="428"/>
      <c r="E3" s="428"/>
      <c r="F3" s="428"/>
      <c r="G3" s="428"/>
      <c r="H3" s="5"/>
      <c r="I3" s="672"/>
      <c r="J3" s="672"/>
      <c r="K3" s="672"/>
      <c r="L3" s="672"/>
      <c r="M3" s="672"/>
      <c r="N3" s="672"/>
      <c r="O3" s="672"/>
      <c r="P3" s="672"/>
      <c r="Q3" s="672"/>
      <c r="R3" s="672"/>
      <c r="S3" s="672"/>
      <c r="T3" s="668"/>
      <c r="U3" s="668"/>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2"/>
    </row>
    <row r="4" spans="1:52" ht="18" customHeight="1" x14ac:dyDescent="0.35">
      <c r="A4" s="4"/>
      <c r="B4" s="4"/>
      <c r="C4" s="4"/>
      <c r="D4" s="428"/>
      <c r="E4" s="428"/>
      <c r="F4" s="428"/>
      <c r="G4" s="428"/>
      <c r="H4" s="5"/>
      <c r="I4" s="672"/>
      <c r="J4" s="672"/>
      <c r="K4" s="672"/>
      <c r="L4" s="672"/>
      <c r="M4" s="672"/>
      <c r="N4" s="672"/>
      <c r="O4" s="672"/>
      <c r="P4" s="672"/>
      <c r="Q4" s="672"/>
      <c r="R4" s="672"/>
      <c r="S4" s="672"/>
      <c r="T4" s="668"/>
      <c r="U4" s="668"/>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2"/>
    </row>
    <row r="5" spans="1:52" ht="17.149999999999999" customHeight="1" x14ac:dyDescent="0.35">
      <c r="A5" s="4"/>
      <c r="B5" s="4"/>
      <c r="C5" s="4"/>
      <c r="D5" s="428"/>
      <c r="E5" s="428"/>
      <c r="F5" s="428"/>
      <c r="G5" s="428"/>
      <c r="H5" s="5"/>
      <c r="I5" s="672"/>
      <c r="J5" s="672"/>
      <c r="K5" s="672"/>
      <c r="L5" s="672"/>
      <c r="M5" s="672"/>
      <c r="N5" s="672"/>
      <c r="O5" s="672"/>
      <c r="P5" s="672"/>
      <c r="Q5" s="672"/>
      <c r="R5" s="672"/>
      <c r="S5" s="672"/>
      <c r="T5" s="668"/>
      <c r="U5" s="668"/>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2"/>
    </row>
    <row r="6" spans="1:52" ht="18" customHeight="1" x14ac:dyDescent="0.35">
      <c r="A6" s="6"/>
      <c r="B6" s="6"/>
      <c r="C6" s="6"/>
      <c r="D6" s="6"/>
      <c r="E6" s="6"/>
      <c r="F6" s="6"/>
      <c r="G6" s="6"/>
      <c r="H6" s="6"/>
      <c r="I6" s="6"/>
      <c r="J6" s="6"/>
      <c r="K6" s="6"/>
      <c r="L6" s="6"/>
      <c r="M6" s="6"/>
      <c r="N6" s="667"/>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2"/>
    </row>
    <row r="7" spans="1:52" ht="24" customHeight="1" x14ac:dyDescent="0.35">
      <c r="A7" s="2"/>
      <c r="B7" s="5"/>
      <c r="C7" s="5"/>
      <c r="D7" s="660"/>
      <c r="E7" s="660"/>
      <c r="F7" s="660"/>
      <c r="G7" s="5"/>
      <c r="H7" s="37"/>
      <c r="I7" s="37"/>
      <c r="J7" s="37"/>
      <c r="K7" s="37"/>
      <c r="L7" s="37"/>
      <c r="M7" s="37"/>
      <c r="N7" s="666"/>
      <c r="O7" s="37"/>
      <c r="P7" s="37"/>
      <c r="Y7" s="52"/>
      <c r="Z7" s="52"/>
      <c r="AA7" s="52"/>
      <c r="AB7" s="52"/>
      <c r="AC7" s="37"/>
      <c r="AF7" s="37"/>
      <c r="AG7" s="37"/>
      <c r="AH7" s="37"/>
      <c r="AI7" s="37"/>
      <c r="AJ7" s="37"/>
      <c r="AK7" s="37"/>
      <c r="AL7" s="37"/>
      <c r="AM7" s="37"/>
      <c r="AN7" s="37"/>
      <c r="AO7" s="37"/>
      <c r="AP7" s="37"/>
      <c r="AQ7" s="37"/>
      <c r="AR7" s="37"/>
      <c r="AS7" s="37"/>
      <c r="AT7" s="37"/>
      <c r="AU7" s="37"/>
      <c r="AV7" s="37"/>
      <c r="AW7" s="37"/>
      <c r="AX7" s="37"/>
      <c r="AY7" s="37"/>
      <c r="AZ7" s="2"/>
    </row>
    <row r="8" spans="1:52" ht="24" customHeight="1" x14ac:dyDescent="0.35">
      <c r="A8" s="2"/>
      <c r="B8" s="5"/>
      <c r="C8" s="5"/>
      <c r="D8" s="465" t="s">
        <v>240</v>
      </c>
      <c r="E8" s="465"/>
      <c r="F8" s="465"/>
      <c r="G8" s="465"/>
      <c r="H8" s="657"/>
      <c r="I8" s="657"/>
      <c r="J8" s="657"/>
      <c r="K8" s="657"/>
      <c r="L8" s="665"/>
      <c r="M8" s="665"/>
      <c r="N8" s="651"/>
      <c r="O8" s="651"/>
      <c r="Q8" s="627"/>
      <c r="R8" s="627"/>
      <c r="S8" s="627"/>
      <c r="T8" s="627"/>
      <c r="U8" s="627"/>
      <c r="V8" s="627"/>
      <c r="W8" s="627"/>
      <c r="X8" s="627"/>
      <c r="Y8" s="627"/>
      <c r="Z8" s="25"/>
      <c r="AA8" s="25"/>
      <c r="AB8" s="627"/>
      <c r="AC8" s="627"/>
      <c r="AD8" s="664"/>
      <c r="AE8" s="664"/>
      <c r="AF8" s="627"/>
      <c r="AG8" s="627"/>
      <c r="AH8" s="627"/>
      <c r="AI8" s="627"/>
      <c r="AJ8" s="627"/>
      <c r="AK8" s="627"/>
      <c r="AL8" s="627"/>
      <c r="AM8" s="627"/>
      <c r="AN8" s="52"/>
      <c r="AO8" s="52"/>
      <c r="AP8" s="627"/>
      <c r="AQ8" s="627"/>
      <c r="AR8" s="627"/>
      <c r="AS8" s="627"/>
      <c r="AT8" s="663"/>
      <c r="AU8" s="663"/>
      <c r="AV8" s="356"/>
      <c r="AW8" s="356"/>
      <c r="AX8" s="353"/>
      <c r="AZ8" s="2"/>
    </row>
    <row r="9" spans="1:52" ht="24" customHeight="1" thickBot="1" x14ac:dyDescent="0.4">
      <c r="A9" s="2"/>
      <c r="B9" s="7"/>
      <c r="C9" s="660"/>
      <c r="D9" s="465"/>
      <c r="E9" s="465"/>
      <c r="F9" s="465"/>
      <c r="G9" s="465"/>
      <c r="H9" s="657"/>
      <c r="I9" s="657" t="s">
        <v>146</v>
      </c>
      <c r="J9" s="657"/>
      <c r="K9" s="657"/>
      <c r="L9" s="661" t="s">
        <v>238</v>
      </c>
      <c r="M9" s="661" t="s">
        <v>237</v>
      </c>
      <c r="N9" s="648"/>
      <c r="O9" s="25"/>
      <c r="P9" s="626"/>
      <c r="Q9" s="626"/>
      <c r="R9" s="626"/>
      <c r="S9" s="626"/>
      <c r="T9" s="626"/>
      <c r="U9" s="627"/>
      <c r="V9" s="627"/>
      <c r="W9" s="627"/>
      <c r="X9" s="627"/>
      <c r="Y9" s="627"/>
      <c r="Z9" s="673"/>
      <c r="AA9" s="673"/>
      <c r="AB9" s="627"/>
      <c r="AD9" s="661" t="s">
        <v>238</v>
      </c>
      <c r="AE9" s="661" t="s">
        <v>237</v>
      </c>
      <c r="AI9" s="645"/>
      <c r="AJ9" s="645"/>
      <c r="AK9" s="645"/>
      <c r="AL9" s="645"/>
      <c r="AM9" s="645"/>
      <c r="AN9" s="52"/>
      <c r="AO9" s="52"/>
      <c r="AP9" s="645"/>
      <c r="AQ9" s="645"/>
      <c r="AR9" s="645"/>
      <c r="AS9" s="645"/>
      <c r="AT9" s="356"/>
      <c r="AU9" s="356"/>
      <c r="AV9" s="356"/>
      <c r="AW9" s="356"/>
      <c r="AX9" s="353"/>
      <c r="AZ9" s="2"/>
    </row>
    <row r="10" spans="1:52" ht="24" customHeight="1" x14ac:dyDescent="0.35">
      <c r="A10" s="2"/>
      <c r="B10" s="9"/>
      <c r="C10" s="660"/>
      <c r="D10" s="11"/>
      <c r="E10" s="11"/>
      <c r="F10" s="11"/>
      <c r="G10" s="11"/>
      <c r="H10" s="657"/>
      <c r="I10" s="659" t="s">
        <v>196</v>
      </c>
      <c r="J10" s="658">
        <v>1975</v>
      </c>
      <c r="K10" s="657"/>
      <c r="L10" s="654">
        <f>$J$10</f>
        <v>1975</v>
      </c>
      <c r="M10" s="653">
        <f>$J$12</f>
        <v>4500</v>
      </c>
      <c r="N10" s="648"/>
      <c r="O10" s="651"/>
      <c r="P10" s="52"/>
      <c r="Q10" s="52"/>
      <c r="R10" s="52"/>
      <c r="S10" s="52"/>
      <c r="T10" s="52"/>
      <c r="U10" s="52"/>
      <c r="V10" s="52"/>
      <c r="W10" s="52"/>
      <c r="X10" s="52"/>
      <c r="Y10" s="52"/>
      <c r="Z10" s="675"/>
      <c r="AA10" s="675"/>
      <c r="AB10" s="52"/>
      <c r="AD10" s="654">
        <f>$J$10</f>
        <v>1975</v>
      </c>
      <c r="AE10" s="653">
        <f>$J$12</f>
        <v>4500</v>
      </c>
      <c r="AI10" s="645"/>
      <c r="AJ10" s="52"/>
      <c r="AK10" s="645"/>
      <c r="AL10" s="645"/>
      <c r="AM10" s="645"/>
      <c r="AN10" s="645"/>
      <c r="AO10" s="645"/>
      <c r="AP10" s="645"/>
      <c r="AQ10" s="645"/>
      <c r="AR10" s="645"/>
      <c r="AS10" s="645"/>
      <c r="AT10" s="356"/>
      <c r="AU10" s="356"/>
      <c r="AV10" s="356"/>
      <c r="AW10" s="356"/>
      <c r="AX10" s="353"/>
      <c r="AZ10" s="2"/>
    </row>
    <row r="11" spans="1:52" ht="24" customHeight="1" thickBot="1" x14ac:dyDescent="0.4">
      <c r="A11" s="2"/>
      <c r="B11" s="9"/>
      <c r="C11" s="7">
        <v>1</v>
      </c>
      <c r="D11" s="677" t="s">
        <v>239</v>
      </c>
      <c r="E11" s="677"/>
      <c r="F11" s="677"/>
      <c r="G11" s="677"/>
      <c r="H11" s="645"/>
      <c r="I11" s="650" t="s">
        <v>236</v>
      </c>
      <c r="J11" s="649">
        <v>2</v>
      </c>
      <c r="K11" s="645"/>
      <c r="L11" s="631">
        <f>L10+$J$11</f>
        <v>1977</v>
      </c>
      <c r="M11" s="638">
        <f>M10*2</f>
        <v>9000</v>
      </c>
      <c r="N11" s="652"/>
      <c r="O11" s="651"/>
      <c r="P11" s="645"/>
      <c r="Q11" s="52"/>
      <c r="R11" s="52"/>
      <c r="S11" s="52"/>
      <c r="T11" s="52"/>
      <c r="U11" s="52"/>
      <c r="V11" s="52"/>
      <c r="W11" s="52"/>
      <c r="X11" s="52"/>
      <c r="Y11" s="52"/>
      <c r="Z11" s="633"/>
      <c r="AA11" s="676"/>
      <c r="AB11" s="52"/>
      <c r="AD11" s="631"/>
      <c r="AE11" s="638"/>
      <c r="AI11" s="645"/>
      <c r="AJ11" s="645"/>
      <c r="AK11" s="645"/>
      <c r="AL11" s="645"/>
      <c r="AM11" s="645"/>
      <c r="AN11" s="645"/>
      <c r="AO11" s="645"/>
      <c r="AP11" s="645"/>
      <c r="AQ11" s="645"/>
      <c r="AR11" s="645"/>
      <c r="AS11" s="645"/>
      <c r="AT11" s="353"/>
      <c r="AU11" s="353"/>
      <c r="AV11" s="353"/>
      <c r="AW11" s="353"/>
      <c r="AX11" s="353"/>
      <c r="AZ11" s="2"/>
    </row>
    <row r="12" spans="1:52" ht="24" customHeight="1" thickBot="1" x14ac:dyDescent="0.4">
      <c r="A12" s="2"/>
      <c r="B12" s="9"/>
      <c r="C12" s="366"/>
      <c r="D12" s="677"/>
      <c r="E12" s="677"/>
      <c r="F12" s="677"/>
      <c r="G12" s="677"/>
      <c r="H12" s="645"/>
      <c r="I12" s="650" t="s">
        <v>235</v>
      </c>
      <c r="J12" s="649">
        <v>4500</v>
      </c>
      <c r="K12" s="645"/>
      <c r="L12" s="631">
        <f>L11+J$11</f>
        <v>1979</v>
      </c>
      <c r="M12" s="638">
        <f>M11*2</f>
        <v>18000</v>
      </c>
      <c r="N12" s="648"/>
      <c r="O12" s="647"/>
      <c r="P12" s="645"/>
      <c r="Q12" s="52"/>
      <c r="R12" s="52"/>
      <c r="S12" s="52"/>
      <c r="T12" s="52"/>
      <c r="U12" s="52"/>
      <c r="V12" s="52"/>
      <c r="W12" s="52"/>
      <c r="X12" s="52"/>
      <c r="Y12" s="52"/>
      <c r="Z12" s="633"/>
      <c r="AA12" s="676"/>
      <c r="AB12" s="52"/>
      <c r="AD12" s="631"/>
      <c r="AE12" s="638"/>
      <c r="AI12" s="645"/>
      <c r="AJ12" s="645"/>
      <c r="AK12" s="645"/>
      <c r="AL12" s="645"/>
      <c r="AM12" s="645"/>
      <c r="AN12" s="645"/>
      <c r="AO12" s="645"/>
      <c r="AP12" s="645"/>
      <c r="AQ12" s="645"/>
      <c r="AR12" s="645"/>
      <c r="AS12" s="645"/>
      <c r="AT12" s="353"/>
      <c r="AU12" s="353"/>
      <c r="AV12" s="353"/>
      <c r="AW12" s="353"/>
      <c r="AX12" s="353"/>
      <c r="AZ12" s="2"/>
    </row>
    <row r="13" spans="1:52" ht="24" customHeight="1" x14ac:dyDescent="0.35">
      <c r="A13" s="2"/>
      <c r="B13" s="9"/>
      <c r="C13" s="366">
        <v>2</v>
      </c>
      <c r="D13" s="677"/>
      <c r="E13" s="677"/>
      <c r="F13" s="677"/>
      <c r="G13" s="677"/>
      <c r="H13" s="645"/>
      <c r="I13" s="645"/>
      <c r="J13" s="645"/>
      <c r="K13" s="645"/>
      <c r="L13" s="631">
        <f>L12+J$11</f>
        <v>1981</v>
      </c>
      <c r="M13" s="638">
        <f>M12*2</f>
        <v>36000</v>
      </c>
      <c r="N13" s="626"/>
      <c r="O13" s="645"/>
      <c r="P13" s="645"/>
      <c r="Q13" s="52"/>
      <c r="R13" s="52"/>
      <c r="S13" s="52"/>
      <c r="T13" s="52"/>
      <c r="U13" s="52"/>
      <c r="V13" s="52"/>
      <c r="W13" s="52"/>
      <c r="X13" s="52"/>
      <c r="Y13" s="52"/>
      <c r="Z13" s="633"/>
      <c r="AA13" s="676"/>
      <c r="AB13" s="52"/>
      <c r="AD13" s="631"/>
      <c r="AE13" s="638"/>
      <c r="AI13" s="645"/>
      <c r="AJ13" s="645"/>
      <c r="AK13" s="645"/>
      <c r="AL13" s="645"/>
      <c r="AM13" s="645"/>
      <c r="AN13" s="645"/>
      <c r="AO13" s="645"/>
      <c r="AP13" s="645"/>
      <c r="AQ13" s="645"/>
      <c r="AR13" s="645"/>
      <c r="AS13" s="645"/>
      <c r="AT13" s="353"/>
      <c r="AU13" s="353"/>
      <c r="AV13" s="353"/>
      <c r="AW13" s="353"/>
      <c r="AX13" s="353"/>
      <c r="AZ13" s="2"/>
    </row>
    <row r="14" spans="1:52" ht="24" customHeight="1" x14ac:dyDescent="0.35">
      <c r="A14" s="2"/>
      <c r="B14" s="9"/>
      <c r="C14" s="9"/>
      <c r="D14" s="677"/>
      <c r="E14" s="677"/>
      <c r="F14" s="677"/>
      <c r="G14" s="677"/>
      <c r="H14" s="52"/>
      <c r="I14" s="52"/>
      <c r="J14" s="52"/>
      <c r="K14" s="52"/>
      <c r="L14" s="631">
        <f>L13+J$11</f>
        <v>1983</v>
      </c>
      <c r="M14" s="638">
        <f>M13*2</f>
        <v>72000</v>
      </c>
      <c r="N14" s="626"/>
      <c r="O14" s="626"/>
      <c r="P14" s="626"/>
      <c r="Q14" s="626"/>
      <c r="R14" s="626"/>
      <c r="S14" s="626"/>
      <c r="T14" s="626"/>
      <c r="U14" s="626"/>
      <c r="V14" s="626"/>
      <c r="W14" s="626"/>
      <c r="X14" s="626"/>
      <c r="Y14" s="626"/>
      <c r="Z14" s="633"/>
      <c r="AA14" s="676"/>
      <c r="AB14" s="626"/>
      <c r="AD14" s="631"/>
      <c r="AE14" s="638"/>
      <c r="AI14" s="645"/>
      <c r="AJ14" s="645"/>
      <c r="AK14" s="645"/>
      <c r="AL14" s="645"/>
      <c r="AM14" s="645"/>
      <c r="AN14" s="645"/>
      <c r="AO14" s="645"/>
      <c r="AP14" s="645"/>
      <c r="AQ14" s="645"/>
      <c r="AR14" s="645"/>
      <c r="AS14" s="645"/>
      <c r="AT14" s="353"/>
      <c r="AU14" s="353"/>
      <c r="AV14" s="353"/>
      <c r="AW14" s="353"/>
      <c r="AX14" s="353"/>
      <c r="AZ14" s="2"/>
    </row>
    <row r="15" spans="1:52" ht="24" customHeight="1" x14ac:dyDescent="0.35">
      <c r="A15" s="2"/>
      <c r="B15" s="9"/>
      <c r="C15" s="7">
        <v>3</v>
      </c>
      <c r="D15" s="677"/>
      <c r="E15" s="677"/>
      <c r="F15" s="677"/>
      <c r="G15" s="677"/>
      <c r="H15" s="645"/>
      <c r="I15" s="645"/>
      <c r="J15" s="645"/>
      <c r="K15" s="645"/>
      <c r="L15" s="631">
        <f>L14+J$11</f>
        <v>1985</v>
      </c>
      <c r="M15" s="638">
        <f>M14*2</f>
        <v>144000</v>
      </c>
      <c r="N15" s="626"/>
      <c r="O15" s="626"/>
      <c r="P15" s="626"/>
      <c r="Q15" s="626"/>
      <c r="R15" s="626"/>
      <c r="S15" s="626"/>
      <c r="T15" s="626"/>
      <c r="U15" s="626"/>
      <c r="V15" s="626"/>
      <c r="W15" s="626"/>
      <c r="X15" s="626"/>
      <c r="Y15" s="626"/>
      <c r="Z15" s="633"/>
      <c r="AA15" s="676"/>
      <c r="AB15" s="626"/>
      <c r="AD15" s="631"/>
      <c r="AE15" s="638"/>
      <c r="AI15" s="645"/>
      <c r="AJ15" s="645"/>
      <c r="AK15" s="645"/>
      <c r="AL15" s="645"/>
      <c r="AM15" s="645"/>
      <c r="AN15" s="645"/>
      <c r="AO15" s="645"/>
      <c r="AP15" s="645"/>
      <c r="AQ15" s="645"/>
      <c r="AR15" s="645"/>
      <c r="AS15" s="645"/>
      <c r="AT15" s="353"/>
      <c r="AU15" s="353"/>
      <c r="AV15" s="353"/>
      <c r="AW15" s="353"/>
      <c r="AX15" s="353"/>
      <c r="AZ15" s="2"/>
    </row>
    <row r="16" spans="1:52" ht="24" customHeight="1" x14ac:dyDescent="0.35">
      <c r="A16" s="2"/>
      <c r="B16" s="11"/>
      <c r="C16" s="7"/>
      <c r="D16" s="677"/>
      <c r="E16" s="677"/>
      <c r="F16" s="677"/>
      <c r="G16" s="677"/>
      <c r="H16" s="645"/>
      <c r="I16" s="645"/>
      <c r="J16" s="645"/>
      <c r="K16" s="645"/>
      <c r="L16" s="631">
        <f>L15+J$11</f>
        <v>1987</v>
      </c>
      <c r="M16" s="638">
        <f>M15*2</f>
        <v>288000</v>
      </c>
      <c r="N16" s="626"/>
      <c r="O16" s="626"/>
      <c r="P16" s="626"/>
      <c r="Q16" s="626"/>
      <c r="R16" s="626"/>
      <c r="S16" s="626"/>
      <c r="T16" s="626"/>
      <c r="U16" s="626"/>
      <c r="V16" s="626"/>
      <c r="W16" s="626"/>
      <c r="X16" s="626"/>
      <c r="Y16" s="626"/>
      <c r="Z16" s="633"/>
      <c r="AA16" s="676"/>
      <c r="AB16" s="626"/>
      <c r="AD16" s="631"/>
      <c r="AE16" s="638"/>
      <c r="AI16" s="645"/>
      <c r="AJ16" s="645"/>
      <c r="AK16" s="645"/>
      <c r="AL16" s="645"/>
      <c r="AM16" s="645"/>
      <c r="AN16" s="645"/>
      <c r="AO16" s="645"/>
      <c r="AP16" s="645"/>
      <c r="AQ16" s="645"/>
      <c r="AR16" s="645"/>
      <c r="AS16" s="645"/>
      <c r="AT16" s="353"/>
      <c r="AU16" s="353"/>
      <c r="AV16" s="353"/>
      <c r="AW16" s="353"/>
      <c r="AX16" s="353"/>
      <c r="AZ16" s="2"/>
    </row>
    <row r="17" spans="1:52" ht="24" customHeight="1" x14ac:dyDescent="0.35">
      <c r="A17" s="2"/>
      <c r="B17" s="9"/>
      <c r="C17" s="7">
        <v>4</v>
      </c>
      <c r="D17" s="441"/>
      <c r="E17" s="441"/>
      <c r="F17" s="441"/>
      <c r="G17" s="441"/>
      <c r="H17" s="645"/>
      <c r="I17" s="645"/>
      <c r="J17" s="645"/>
      <c r="K17" s="645"/>
      <c r="L17" s="631">
        <f>L16+J$11</f>
        <v>1989</v>
      </c>
      <c r="M17" s="638">
        <f>M16*2</f>
        <v>576000</v>
      </c>
      <c r="N17" s="626"/>
      <c r="O17" s="626"/>
      <c r="P17" s="626"/>
      <c r="Q17" s="626"/>
      <c r="R17" s="626"/>
      <c r="S17" s="626"/>
      <c r="T17" s="626"/>
      <c r="U17" s="626"/>
      <c r="V17" s="626"/>
      <c r="W17" s="626"/>
      <c r="X17" s="626"/>
      <c r="Y17" s="626"/>
      <c r="Z17" s="633"/>
      <c r="AA17" s="632"/>
      <c r="AB17" s="626"/>
      <c r="AD17" s="631"/>
      <c r="AE17" s="638"/>
      <c r="AI17" s="645"/>
      <c r="AJ17" s="645"/>
      <c r="AK17" s="645"/>
      <c r="AL17" s="645"/>
      <c r="AM17" s="645"/>
      <c r="AN17" s="645"/>
      <c r="AO17" s="645"/>
      <c r="AP17" s="645"/>
      <c r="AQ17" s="645"/>
      <c r="AR17" s="645"/>
      <c r="AS17" s="645"/>
      <c r="AT17" s="353"/>
      <c r="AU17" s="353"/>
      <c r="AV17" s="353"/>
      <c r="AW17" s="353"/>
      <c r="AX17" s="353"/>
      <c r="AZ17" s="2"/>
    </row>
    <row r="18" spans="1:52" ht="24" customHeight="1" x14ac:dyDescent="0.35">
      <c r="A18" s="2"/>
      <c r="B18" s="5"/>
      <c r="C18" s="5"/>
      <c r="D18" s="441"/>
      <c r="E18" s="441"/>
      <c r="F18" s="441"/>
      <c r="G18" s="441"/>
      <c r="H18" s="646"/>
      <c r="I18" s="646"/>
      <c r="J18" s="646"/>
      <c r="K18" s="646"/>
      <c r="L18" s="631">
        <f>L17+J$11</f>
        <v>1991</v>
      </c>
      <c r="M18" s="638">
        <f>M17*2</f>
        <v>1152000</v>
      </c>
      <c r="N18" s="626"/>
      <c r="O18" s="626"/>
      <c r="P18" s="626"/>
      <c r="Q18" s="626"/>
      <c r="R18" s="626"/>
      <c r="S18" s="626"/>
      <c r="T18" s="626"/>
      <c r="U18" s="626"/>
      <c r="V18" s="626"/>
      <c r="W18" s="626"/>
      <c r="X18" s="626"/>
      <c r="Y18" s="626"/>
      <c r="Z18" s="633"/>
      <c r="AA18" s="676"/>
      <c r="AB18" s="626"/>
      <c r="AD18" s="631"/>
      <c r="AE18" s="638"/>
      <c r="AI18" s="645"/>
      <c r="AJ18" s="645"/>
      <c r="AK18" s="645"/>
      <c r="AL18" s="645"/>
      <c r="AM18" s="645"/>
      <c r="AN18" s="645"/>
      <c r="AO18" s="645"/>
      <c r="AP18" s="645"/>
      <c r="AQ18" s="645"/>
      <c r="AR18" s="645"/>
      <c r="AS18" s="645"/>
      <c r="AT18" s="353"/>
      <c r="AU18" s="353"/>
      <c r="AV18" s="353"/>
      <c r="AW18" s="353"/>
      <c r="AX18" s="353"/>
      <c r="AZ18" s="2"/>
    </row>
    <row r="19" spans="1:52" ht="24" customHeight="1" x14ac:dyDescent="0.35">
      <c r="A19" s="2"/>
      <c r="B19" s="5"/>
      <c r="C19" s="7">
        <v>5</v>
      </c>
      <c r="D19" s="436"/>
      <c r="E19" s="436"/>
      <c r="F19" s="436"/>
      <c r="G19" s="436"/>
      <c r="H19" s="645"/>
      <c r="I19" s="645"/>
      <c r="J19" s="645"/>
      <c r="K19" s="645"/>
      <c r="L19" s="631">
        <f>L18+J$11</f>
        <v>1993</v>
      </c>
      <c r="M19" s="638">
        <f>M18*2</f>
        <v>2304000</v>
      </c>
      <c r="N19" s="626"/>
      <c r="O19" s="645"/>
      <c r="P19" s="645"/>
      <c r="Q19" s="645"/>
      <c r="R19" s="645"/>
      <c r="S19" s="645"/>
      <c r="T19" s="645"/>
      <c r="U19" s="645"/>
      <c r="V19" s="645"/>
      <c r="W19" s="645"/>
      <c r="X19" s="645"/>
      <c r="Y19" s="645"/>
      <c r="Z19" s="633"/>
      <c r="AA19" s="676"/>
      <c r="AB19" s="645"/>
      <c r="AD19" s="631"/>
      <c r="AE19" s="638"/>
      <c r="AI19" s="645"/>
      <c r="AJ19" s="645"/>
      <c r="AK19" s="645"/>
      <c r="AL19" s="645"/>
      <c r="AM19" s="645"/>
      <c r="AN19" s="645"/>
      <c r="AO19" s="645"/>
      <c r="AP19" s="645"/>
      <c r="AQ19" s="645"/>
      <c r="AR19" s="645"/>
      <c r="AS19" s="645"/>
      <c r="AT19" s="353"/>
      <c r="AU19" s="353"/>
      <c r="AV19" s="353"/>
      <c r="AW19" s="353"/>
      <c r="AX19" s="353"/>
      <c r="AZ19" s="2"/>
    </row>
    <row r="20" spans="1:52" ht="24" customHeight="1" x14ac:dyDescent="0.35">
      <c r="A20" s="2"/>
      <c r="B20" s="5"/>
      <c r="C20" s="7"/>
      <c r="D20" s="436"/>
      <c r="E20" s="436"/>
      <c r="F20" s="436"/>
      <c r="G20" s="436"/>
      <c r="H20" s="645"/>
      <c r="I20" s="645"/>
      <c r="J20" s="645"/>
      <c r="K20" s="645"/>
      <c r="L20" s="631">
        <f>L19+J$11</f>
        <v>1995</v>
      </c>
      <c r="M20" s="638">
        <f>M19*2</f>
        <v>4608000</v>
      </c>
      <c r="N20" s="626"/>
      <c r="O20" s="645"/>
      <c r="P20" s="645"/>
      <c r="Q20" s="645"/>
      <c r="R20" s="645"/>
      <c r="S20" s="645"/>
      <c r="T20" s="645"/>
      <c r="U20" s="645"/>
      <c r="V20" s="645"/>
      <c r="W20" s="645"/>
      <c r="X20" s="645"/>
      <c r="Y20" s="645"/>
      <c r="Z20" s="633"/>
      <c r="AA20" s="632"/>
      <c r="AB20" s="645"/>
      <c r="AD20" s="631"/>
      <c r="AE20" s="638"/>
      <c r="AI20" s="645"/>
      <c r="AJ20" s="645"/>
      <c r="AK20" s="645"/>
      <c r="AL20" s="645"/>
      <c r="AM20" s="645"/>
      <c r="AN20" s="645"/>
      <c r="AO20" s="645"/>
      <c r="AP20" s="645"/>
      <c r="AQ20" s="645"/>
      <c r="AR20" s="645"/>
      <c r="AS20" s="645"/>
      <c r="AT20" s="353"/>
      <c r="AU20" s="353"/>
      <c r="AV20" s="353"/>
      <c r="AW20" s="353"/>
      <c r="AX20" s="353"/>
      <c r="AZ20" s="2"/>
    </row>
    <row r="21" spans="1:52" ht="24" customHeight="1" x14ac:dyDescent="0.35">
      <c r="A21" s="2"/>
      <c r="B21" s="10"/>
      <c r="C21" s="7">
        <v>6</v>
      </c>
      <c r="D21" s="677" t="s">
        <v>230</v>
      </c>
      <c r="E21" s="677"/>
      <c r="F21" s="677"/>
      <c r="G21" s="677"/>
      <c r="H21" s="645"/>
      <c r="I21" s="645"/>
      <c r="J21" s="645"/>
      <c r="K21" s="645"/>
      <c r="L21" s="631">
        <f>L20+J$11</f>
        <v>1997</v>
      </c>
      <c r="M21" s="638">
        <f>M20*2</f>
        <v>9216000</v>
      </c>
      <c r="N21" s="626"/>
      <c r="O21" s="645"/>
      <c r="P21" s="52"/>
      <c r="Q21" s="645"/>
      <c r="R21" s="645"/>
      <c r="S21" s="645"/>
      <c r="T21" s="645"/>
      <c r="U21" s="645"/>
      <c r="V21" s="645"/>
      <c r="W21" s="645"/>
      <c r="X21" s="645"/>
      <c r="Y21" s="645"/>
      <c r="Z21" s="633"/>
      <c r="AA21" s="676"/>
      <c r="AB21" s="645"/>
      <c r="AD21" s="631"/>
      <c r="AE21" s="638"/>
      <c r="AI21" s="645"/>
      <c r="AJ21" s="645"/>
      <c r="AK21" s="645"/>
      <c r="AL21" s="645"/>
      <c r="AM21" s="645"/>
      <c r="AN21" s="645"/>
      <c r="AO21" s="645"/>
      <c r="AP21" s="645"/>
      <c r="AQ21" s="645"/>
      <c r="AR21" s="645"/>
      <c r="AS21" s="645"/>
      <c r="AT21" s="353"/>
      <c r="AU21" s="353"/>
      <c r="AV21" s="353"/>
      <c r="AW21" s="353"/>
      <c r="AX21" s="353"/>
      <c r="AZ21" s="2"/>
    </row>
    <row r="22" spans="1:52" ht="24" customHeight="1" x14ac:dyDescent="0.4">
      <c r="A22" s="2"/>
      <c r="B22" s="10"/>
      <c r="C22" s="644"/>
      <c r="D22" s="677"/>
      <c r="E22" s="677"/>
      <c r="F22" s="677"/>
      <c r="G22" s="677"/>
      <c r="H22" s="353"/>
      <c r="I22" s="353"/>
      <c r="J22" s="353"/>
      <c r="K22" s="353"/>
      <c r="L22" s="631">
        <f>L21+J$11</f>
        <v>1999</v>
      </c>
      <c r="M22" s="638">
        <f>M21*2</f>
        <v>18432000</v>
      </c>
      <c r="N22" s="626"/>
      <c r="O22" s="353"/>
      <c r="Q22" s="360"/>
      <c r="R22" s="360"/>
      <c r="S22" s="360"/>
      <c r="T22" s="360"/>
      <c r="U22" s="360"/>
      <c r="V22" s="360"/>
      <c r="W22" s="360"/>
      <c r="X22" s="360"/>
      <c r="Y22" s="645"/>
      <c r="Z22" s="633"/>
      <c r="AA22" s="676"/>
      <c r="AB22" s="645"/>
      <c r="AD22" s="631"/>
      <c r="AE22" s="638"/>
      <c r="AI22" s="360"/>
      <c r="AJ22" s="360"/>
      <c r="AK22" s="353"/>
      <c r="AL22" s="353"/>
      <c r="AM22" s="353"/>
      <c r="AN22" s="353"/>
      <c r="AO22" s="353"/>
      <c r="AP22" s="353"/>
      <c r="AQ22" s="353"/>
      <c r="AR22" s="353"/>
      <c r="AS22" s="353"/>
      <c r="AT22" s="353"/>
      <c r="AU22" s="353"/>
      <c r="AV22" s="353"/>
      <c r="AW22" s="353"/>
      <c r="AX22" s="353"/>
      <c r="AZ22" s="2"/>
    </row>
    <row r="23" spans="1:52" ht="24" customHeight="1" x14ac:dyDescent="0.35">
      <c r="A23" s="2"/>
      <c r="B23" s="10"/>
      <c r="C23" s="7">
        <v>7</v>
      </c>
      <c r="D23" s="677"/>
      <c r="E23" s="677"/>
      <c r="F23" s="677"/>
      <c r="G23" s="677"/>
      <c r="H23" s="353"/>
      <c r="I23" s="353"/>
      <c r="J23" s="353"/>
      <c r="K23" s="353"/>
      <c r="L23" s="631">
        <f>L22+J$11</f>
        <v>2001</v>
      </c>
      <c r="M23" s="638">
        <f>M22*2</f>
        <v>36864000</v>
      </c>
      <c r="N23" s="626"/>
      <c r="O23" s="353"/>
      <c r="P23" s="353"/>
      <c r="Q23" s="360"/>
      <c r="R23" s="360"/>
      <c r="S23" s="360"/>
      <c r="T23" s="360"/>
      <c r="U23" s="360"/>
      <c r="V23" s="360"/>
      <c r="W23" s="360"/>
      <c r="X23" s="360"/>
      <c r="Y23" s="645"/>
      <c r="Z23" s="633"/>
      <c r="AA23" s="676"/>
      <c r="AB23" s="645"/>
      <c r="AD23" s="631"/>
      <c r="AE23" s="638"/>
      <c r="AI23" s="360"/>
      <c r="AJ23" s="360"/>
      <c r="AK23" s="353"/>
      <c r="AL23" s="353"/>
      <c r="AM23" s="353"/>
      <c r="AN23" s="353"/>
      <c r="AO23" s="353"/>
      <c r="AP23" s="353"/>
      <c r="AQ23" s="353"/>
      <c r="AR23" s="353"/>
      <c r="AS23" s="353"/>
      <c r="AT23" s="353"/>
      <c r="AU23" s="353"/>
      <c r="AV23" s="353"/>
      <c r="AW23" s="353"/>
      <c r="AX23" s="353"/>
      <c r="AZ23" s="2"/>
    </row>
    <row r="24" spans="1:52" ht="24" customHeight="1" x14ac:dyDescent="0.35">
      <c r="A24" s="2"/>
      <c r="B24" s="10"/>
      <c r="C24" s="643"/>
      <c r="D24" s="677"/>
      <c r="E24" s="677"/>
      <c r="F24" s="677"/>
      <c r="G24" s="677"/>
      <c r="H24" s="353"/>
      <c r="I24" s="353"/>
      <c r="J24" s="353"/>
      <c r="K24" s="353"/>
      <c r="L24" s="631">
        <f>L23+J$11</f>
        <v>2003</v>
      </c>
      <c r="M24" s="638">
        <f>M23*2</f>
        <v>73728000</v>
      </c>
      <c r="N24" s="626"/>
      <c r="O24" s="353"/>
      <c r="P24" s="353"/>
      <c r="Q24" s="360"/>
      <c r="R24" s="360"/>
      <c r="S24" s="360"/>
      <c r="T24" s="360"/>
      <c r="U24" s="360"/>
      <c r="V24" s="360"/>
      <c r="W24" s="360"/>
      <c r="X24" s="360"/>
      <c r="Y24" s="645"/>
      <c r="Z24" s="633"/>
      <c r="AA24" s="676"/>
      <c r="AB24" s="645"/>
      <c r="AD24" s="631"/>
      <c r="AE24" s="638"/>
      <c r="AI24" s="360"/>
      <c r="AJ24" s="360"/>
      <c r="AK24" s="353"/>
      <c r="AL24" s="353"/>
      <c r="AM24" s="353"/>
      <c r="AN24" s="353"/>
      <c r="AO24" s="353"/>
      <c r="AP24" s="353"/>
      <c r="AQ24" s="353"/>
      <c r="AR24" s="353"/>
      <c r="AS24" s="353"/>
      <c r="AT24" s="353"/>
      <c r="AU24" s="353"/>
      <c r="AV24" s="353"/>
      <c r="AW24" s="353"/>
      <c r="AX24" s="353"/>
      <c r="AZ24" s="2"/>
    </row>
    <row r="25" spans="1:52" ht="24" customHeight="1" x14ac:dyDescent="0.35">
      <c r="A25" s="2"/>
      <c r="B25" s="80"/>
      <c r="C25" s="7"/>
      <c r="D25" s="436"/>
      <c r="E25" s="436"/>
      <c r="F25" s="436"/>
      <c r="G25" s="436"/>
      <c r="H25" s="353"/>
      <c r="I25" s="353"/>
      <c r="J25" s="353"/>
      <c r="K25" s="353"/>
      <c r="L25" s="631">
        <f>L24+J$11</f>
        <v>2005</v>
      </c>
      <c r="M25" s="638">
        <f>M24*2</f>
        <v>147456000</v>
      </c>
      <c r="N25" s="626"/>
      <c r="O25" s="353"/>
      <c r="P25" s="353"/>
      <c r="Q25" s="360"/>
      <c r="R25" s="360"/>
      <c r="S25" s="360"/>
      <c r="T25" s="360"/>
      <c r="U25" s="360"/>
      <c r="V25" s="360"/>
      <c r="W25" s="360"/>
      <c r="X25" s="360"/>
      <c r="Y25" s="645"/>
      <c r="Z25" s="633"/>
      <c r="AA25" s="676"/>
      <c r="AB25" s="645"/>
      <c r="AD25" s="631"/>
      <c r="AE25" s="638"/>
      <c r="AI25" s="360"/>
      <c r="AJ25" s="360"/>
      <c r="AK25" s="353"/>
      <c r="AL25" s="353"/>
      <c r="AM25" s="353"/>
      <c r="AN25" s="353"/>
      <c r="AO25" s="353"/>
      <c r="AP25" s="353"/>
      <c r="AQ25" s="353"/>
      <c r="AR25" s="353"/>
      <c r="AS25" s="353"/>
      <c r="AT25" s="353"/>
      <c r="AU25" s="353"/>
      <c r="AV25" s="353"/>
      <c r="AW25" s="353"/>
      <c r="AX25" s="353"/>
      <c r="AZ25" s="2"/>
    </row>
    <row r="26" spans="1:52" ht="25.4" customHeight="1" x14ac:dyDescent="0.35">
      <c r="A26" s="2"/>
      <c r="B26" s="80"/>
      <c r="C26" s="7">
        <v>8</v>
      </c>
      <c r="D26" s="436"/>
      <c r="E26" s="436"/>
      <c r="F26" s="436"/>
      <c r="G26" s="436"/>
      <c r="H26" s="353"/>
      <c r="I26" s="353"/>
      <c r="J26" s="353"/>
      <c r="K26" s="353"/>
      <c r="L26" s="631">
        <f>L25+J$11</f>
        <v>2007</v>
      </c>
      <c r="M26" s="638">
        <f>M25*2</f>
        <v>294912000</v>
      </c>
      <c r="N26" s="626"/>
      <c r="O26" s="353"/>
      <c r="P26" s="353"/>
      <c r="Q26" s="360"/>
      <c r="R26" s="360"/>
      <c r="S26" s="360"/>
      <c r="T26" s="360"/>
      <c r="U26" s="360"/>
      <c r="V26" s="360"/>
      <c r="W26" s="360"/>
      <c r="X26" s="360"/>
      <c r="Y26" s="645"/>
      <c r="Z26" s="633"/>
      <c r="AA26" s="676"/>
      <c r="AB26" s="645"/>
      <c r="AD26" s="631"/>
      <c r="AE26" s="638"/>
      <c r="AI26" s="360"/>
      <c r="AJ26" s="360"/>
      <c r="AK26" s="353"/>
      <c r="AL26" s="353"/>
      <c r="AM26" s="353"/>
      <c r="AN26" s="353"/>
      <c r="AO26" s="353"/>
      <c r="AP26" s="353"/>
      <c r="AQ26" s="353"/>
      <c r="AR26" s="353"/>
      <c r="AS26" s="353"/>
      <c r="AT26" s="353"/>
      <c r="AU26" s="353"/>
      <c r="AV26" s="353"/>
      <c r="AW26" s="353"/>
      <c r="AX26" s="353"/>
      <c r="AZ26" s="2"/>
    </row>
    <row r="27" spans="1:52" ht="25.4" customHeight="1" x14ac:dyDescent="0.35">
      <c r="A27" s="2"/>
      <c r="B27" s="80"/>
      <c r="C27" s="80"/>
      <c r="D27" s="436"/>
      <c r="E27" s="436"/>
      <c r="F27" s="436"/>
      <c r="G27" s="436"/>
      <c r="H27" s="353"/>
      <c r="I27" s="353"/>
      <c r="J27" s="353"/>
      <c r="K27" s="353"/>
      <c r="L27" s="631">
        <f>L26+J$11</f>
        <v>2009</v>
      </c>
      <c r="M27" s="638">
        <f>M26*2</f>
        <v>589824000</v>
      </c>
      <c r="N27" s="626"/>
      <c r="O27" s="353"/>
      <c r="P27" s="353"/>
      <c r="Q27" s="360"/>
      <c r="R27" s="360"/>
      <c r="S27" s="360"/>
      <c r="T27" s="360"/>
      <c r="U27" s="360"/>
      <c r="V27" s="360"/>
      <c r="W27" s="360"/>
      <c r="X27" s="360"/>
      <c r="Y27" s="645"/>
      <c r="Z27" s="633"/>
      <c r="AA27" s="676"/>
      <c r="AB27" s="645"/>
      <c r="AD27" s="631"/>
      <c r="AE27" s="638"/>
      <c r="AI27" s="360"/>
      <c r="AJ27" s="360"/>
      <c r="AK27" s="353"/>
      <c r="AL27" s="353"/>
      <c r="AM27" s="353"/>
      <c r="AN27" s="353"/>
      <c r="AO27" s="353"/>
      <c r="AP27" s="353"/>
      <c r="AQ27" s="353"/>
      <c r="AR27" s="353"/>
      <c r="AS27" s="353"/>
      <c r="AT27" s="353"/>
      <c r="AU27" s="353"/>
      <c r="AV27" s="353"/>
      <c r="AW27" s="353"/>
      <c r="AX27" s="353"/>
      <c r="AZ27" s="2"/>
    </row>
    <row r="28" spans="1:52" ht="25.4" customHeight="1" x14ac:dyDescent="0.35">
      <c r="A28" s="2"/>
      <c r="B28" s="5"/>
      <c r="C28" s="11"/>
      <c r="D28" s="11"/>
      <c r="E28" s="11"/>
      <c r="F28" s="11"/>
      <c r="G28" s="5"/>
      <c r="H28" s="353"/>
      <c r="I28" s="353"/>
      <c r="J28" s="353"/>
      <c r="K28" s="353"/>
      <c r="L28" s="631">
        <f>L27+J$11</f>
        <v>2011</v>
      </c>
      <c r="M28" s="638">
        <f>M27*2</f>
        <v>1179648000</v>
      </c>
      <c r="N28" s="626"/>
      <c r="O28" s="353"/>
      <c r="P28" s="353"/>
      <c r="Q28" s="360"/>
      <c r="R28" s="360"/>
      <c r="S28" s="360"/>
      <c r="T28" s="360"/>
      <c r="U28" s="360"/>
      <c r="V28" s="360"/>
      <c r="W28" s="360"/>
      <c r="X28" s="360"/>
      <c r="Y28" s="645"/>
      <c r="Z28" s="633"/>
      <c r="AA28" s="676"/>
      <c r="AB28" s="645"/>
      <c r="AD28" s="631"/>
      <c r="AE28" s="638"/>
      <c r="AI28" s="360"/>
      <c r="AJ28" s="360"/>
      <c r="AK28" s="353" t="str">
        <f>[7]Microprocessors!E104</f>
        <v>*This data with minor changes comes from Wikipedia https://www.wikiwand.com/en/Transistor_count.</v>
      </c>
      <c r="AL28" s="353"/>
      <c r="AM28" s="353"/>
      <c r="AN28" s="353"/>
      <c r="AO28" s="353"/>
      <c r="AP28" s="353"/>
      <c r="AQ28" s="353"/>
      <c r="AR28" s="353"/>
      <c r="AS28" s="353"/>
      <c r="AT28" s="353"/>
      <c r="AU28" s="353"/>
      <c r="AV28" s="353"/>
      <c r="AW28" s="353"/>
      <c r="AX28" s="353"/>
      <c r="AZ28" s="2"/>
    </row>
    <row r="29" spans="1:52" ht="25.4" customHeight="1" x14ac:dyDescent="0.35">
      <c r="A29" s="16" t="s">
        <v>0</v>
      </c>
      <c r="B29" s="642"/>
      <c r="C29" s="641"/>
      <c r="D29" s="640"/>
      <c r="E29" s="11"/>
      <c r="F29" s="11"/>
      <c r="G29" s="5"/>
      <c r="L29" s="631"/>
      <c r="M29" s="638"/>
      <c r="N29" s="626"/>
      <c r="Q29" s="360"/>
      <c r="R29" s="360"/>
      <c r="S29" s="360"/>
      <c r="T29" s="360"/>
      <c r="U29" s="360"/>
      <c r="V29" s="360"/>
      <c r="W29" s="360"/>
      <c r="X29" s="360"/>
      <c r="Y29" s="645"/>
      <c r="Z29" s="633"/>
      <c r="AA29" s="676"/>
      <c r="AB29" s="645"/>
      <c r="AD29" s="631"/>
      <c r="AE29" s="638"/>
      <c r="AI29" s="37"/>
      <c r="AJ29" s="37"/>
      <c r="AZ29" s="2"/>
    </row>
    <row r="30" spans="1:52" ht="25.4" customHeight="1" x14ac:dyDescent="0.35">
      <c r="A30" s="2"/>
      <c r="B30" s="5"/>
      <c r="C30" s="677" t="s">
        <v>227</v>
      </c>
      <c r="D30" s="677"/>
      <c r="E30" s="677"/>
      <c r="F30" s="677"/>
      <c r="G30" s="677"/>
      <c r="L30" s="631"/>
      <c r="M30" s="638"/>
      <c r="N30" s="626"/>
      <c r="Q30" s="360"/>
      <c r="R30" s="360"/>
      <c r="S30" s="360"/>
      <c r="T30" s="360"/>
      <c r="U30" s="360"/>
      <c r="V30" s="360"/>
      <c r="W30" s="360"/>
      <c r="X30" s="360"/>
      <c r="Y30" s="645"/>
      <c r="Z30" s="633"/>
      <c r="AA30" s="676"/>
      <c r="AB30" s="645"/>
      <c r="AD30" s="631"/>
      <c r="AE30" s="638"/>
      <c r="AI30" s="37"/>
      <c r="AJ30" s="37"/>
      <c r="AZ30" s="2"/>
    </row>
    <row r="31" spans="1:52" ht="25.4" customHeight="1" x14ac:dyDescent="0.35">
      <c r="A31" s="2"/>
      <c r="B31" s="5"/>
      <c r="C31" s="677"/>
      <c r="D31" s="677"/>
      <c r="E31" s="677"/>
      <c r="F31" s="677"/>
      <c r="G31" s="677"/>
      <c r="L31" s="631"/>
      <c r="M31" s="638"/>
      <c r="N31" s="626"/>
      <c r="Q31" s="360"/>
      <c r="R31" s="360"/>
      <c r="S31" s="360"/>
      <c r="T31" s="360"/>
      <c r="U31" s="360"/>
      <c r="V31" s="360"/>
      <c r="W31" s="360"/>
      <c r="X31" s="360"/>
      <c r="Y31" s="645"/>
      <c r="Z31" s="633"/>
      <c r="AA31" s="632"/>
      <c r="AB31" s="645"/>
      <c r="AD31" s="631"/>
      <c r="AE31" s="638"/>
      <c r="AI31" s="37"/>
      <c r="AJ31" s="37"/>
      <c r="AZ31" s="2"/>
    </row>
    <row r="32" spans="1:52" ht="25.4" customHeight="1" x14ac:dyDescent="0.35">
      <c r="A32" s="2"/>
      <c r="B32" s="5"/>
      <c r="C32" s="677"/>
      <c r="D32" s="677"/>
      <c r="E32" s="677"/>
      <c r="F32" s="677"/>
      <c r="G32" s="677"/>
      <c r="L32" s="631"/>
      <c r="M32" s="630"/>
      <c r="N32" s="626"/>
      <c r="Q32" s="360"/>
      <c r="R32" s="360"/>
      <c r="S32" s="360"/>
      <c r="T32" s="360"/>
      <c r="U32" s="360"/>
      <c r="V32" s="360"/>
      <c r="W32" s="360"/>
      <c r="X32" s="360"/>
      <c r="Y32" s="645"/>
      <c r="Z32" s="633"/>
      <c r="AA32" s="676"/>
      <c r="AB32" s="645"/>
      <c r="AD32" s="631"/>
      <c r="AE32" s="630"/>
      <c r="AZ32" s="2"/>
    </row>
    <row r="33" spans="1:52" ht="25.4" customHeight="1" x14ac:dyDescent="0.35">
      <c r="A33" s="2"/>
      <c r="B33" s="5"/>
      <c r="C33" s="677"/>
      <c r="D33" s="677"/>
      <c r="E33" s="677"/>
      <c r="F33" s="677"/>
      <c r="G33" s="677"/>
      <c r="L33" s="631"/>
      <c r="M33" s="630"/>
      <c r="N33" s="626"/>
      <c r="Q33" s="360"/>
      <c r="R33" s="360"/>
      <c r="S33" s="360"/>
      <c r="T33" s="360"/>
      <c r="U33" s="360"/>
      <c r="V33" s="360"/>
      <c r="W33" s="360"/>
      <c r="X33" s="360"/>
      <c r="Y33" s="645"/>
      <c r="Z33" s="633"/>
      <c r="AA33" s="676"/>
      <c r="AB33" s="645"/>
      <c r="AD33" s="631"/>
      <c r="AE33" s="630"/>
      <c r="AZ33" s="2"/>
    </row>
    <row r="34" spans="1:52" ht="25.4" customHeight="1" x14ac:dyDescent="0.35">
      <c r="A34" s="2"/>
      <c r="B34" s="5"/>
      <c r="C34" s="677"/>
      <c r="D34" s="677"/>
      <c r="E34" s="677"/>
      <c r="F34" s="677"/>
      <c r="G34" s="677"/>
      <c r="L34" s="631"/>
      <c r="M34" s="630"/>
      <c r="N34" s="626"/>
      <c r="Q34" s="360"/>
      <c r="R34" s="360"/>
      <c r="S34" s="360"/>
      <c r="T34" s="360"/>
      <c r="U34" s="360"/>
      <c r="V34" s="360"/>
      <c r="W34" s="360"/>
      <c r="X34" s="360"/>
      <c r="Y34" s="645"/>
      <c r="Z34" s="633"/>
      <c r="AA34" s="632"/>
      <c r="AB34" s="645"/>
      <c r="AD34" s="631"/>
      <c r="AE34" s="630"/>
      <c r="AL34" s="622">
        <v>1974</v>
      </c>
      <c r="AZ34" s="2"/>
    </row>
    <row r="35" spans="1:52" ht="25.4" customHeight="1" x14ac:dyDescent="0.35">
      <c r="A35" s="2"/>
      <c r="B35" s="5"/>
      <c r="C35" s="677"/>
      <c r="D35" s="677"/>
      <c r="E35" s="677"/>
      <c r="F35" s="677"/>
      <c r="G35" s="677"/>
      <c r="L35" s="631"/>
      <c r="M35" s="630"/>
      <c r="N35" s="626"/>
      <c r="Y35" s="52"/>
      <c r="Z35" s="25"/>
      <c r="AA35" s="25"/>
      <c r="AB35" s="52"/>
      <c r="AD35" s="631"/>
      <c r="AE35" s="630"/>
      <c r="AL35" s="622">
        <v>1976</v>
      </c>
      <c r="AZ35" s="2"/>
    </row>
    <row r="36" spans="1:52" ht="25.4" customHeight="1" x14ac:dyDescent="0.35">
      <c r="A36" s="2"/>
      <c r="B36" s="5"/>
      <c r="C36" s="677"/>
      <c r="D36" s="677"/>
      <c r="E36" s="677"/>
      <c r="F36" s="677"/>
      <c r="G36" s="677"/>
      <c r="L36" s="631"/>
      <c r="M36" s="630"/>
      <c r="N36" s="626"/>
      <c r="Y36" s="52"/>
      <c r="Z36" s="633"/>
      <c r="AA36" s="632"/>
      <c r="AB36" s="52"/>
      <c r="AD36" s="631"/>
      <c r="AE36" s="630"/>
      <c r="AL36" s="622">
        <v>1978</v>
      </c>
      <c r="AZ36" s="2"/>
    </row>
    <row r="37" spans="1:52" ht="25.4" customHeight="1" x14ac:dyDescent="0.35">
      <c r="A37" s="2"/>
      <c r="B37" s="5"/>
      <c r="C37" s="5"/>
      <c r="D37" s="5"/>
      <c r="E37" s="5"/>
      <c r="F37" s="5"/>
      <c r="G37" s="5"/>
      <c r="L37" s="631"/>
      <c r="M37" s="630"/>
      <c r="N37" s="626"/>
      <c r="Y37" s="52"/>
      <c r="Z37" s="25"/>
      <c r="AA37" s="25"/>
      <c r="AB37" s="52"/>
      <c r="AD37" s="631"/>
      <c r="AE37" s="630"/>
      <c r="AL37" s="622">
        <v>1979</v>
      </c>
      <c r="AZ37" s="2"/>
    </row>
    <row r="38" spans="1:52" ht="25.4" customHeight="1" x14ac:dyDescent="0.35">
      <c r="A38" s="2"/>
      <c r="B38" s="5"/>
      <c r="C38" s="5"/>
      <c r="D38" s="5"/>
      <c r="E38" s="5"/>
      <c r="F38" s="5"/>
      <c r="G38" s="5"/>
      <c r="L38" s="631"/>
      <c r="M38" s="630"/>
      <c r="N38" s="626"/>
      <c r="Y38" s="52"/>
      <c r="Z38" s="25"/>
      <c r="AA38" s="25"/>
      <c r="AB38" s="52"/>
      <c r="AD38" s="631"/>
      <c r="AE38" s="630"/>
      <c r="AL38" s="622">
        <v>1982</v>
      </c>
      <c r="AZ38" s="2"/>
    </row>
    <row r="39" spans="1:52" ht="22.5" customHeight="1" x14ac:dyDescent="0.35">
      <c r="A39" s="2"/>
      <c r="B39" s="5"/>
      <c r="C39" s="5"/>
      <c r="D39" s="5"/>
      <c r="E39" s="5"/>
      <c r="F39" s="5"/>
      <c r="G39" s="5"/>
      <c r="L39" s="631"/>
      <c r="M39" s="630"/>
      <c r="N39" s="626"/>
      <c r="Y39" s="52"/>
      <c r="Z39" s="674"/>
      <c r="AA39" s="674"/>
      <c r="AB39" s="52"/>
      <c r="AC39" s="625"/>
      <c r="AD39" s="631"/>
      <c r="AE39" s="630"/>
      <c r="AF39" s="625"/>
      <c r="AG39" s="625"/>
      <c r="AH39" s="625"/>
      <c r="AL39" s="622">
        <v>1985</v>
      </c>
      <c r="AZ39" s="2"/>
    </row>
    <row r="40" spans="1:52" ht="22.5" customHeight="1" x14ac:dyDescent="0.35">
      <c r="A40" s="2"/>
      <c r="B40" s="5"/>
      <c r="C40" s="5"/>
      <c r="D40" s="5"/>
      <c r="E40" s="5"/>
      <c r="F40" s="5"/>
      <c r="G40" s="5"/>
      <c r="L40" s="631"/>
      <c r="M40" s="630"/>
      <c r="N40" s="626"/>
      <c r="Y40" s="52"/>
      <c r="Z40" s="674"/>
      <c r="AA40" s="674"/>
      <c r="AB40" s="52"/>
      <c r="AC40" s="625"/>
      <c r="AD40" s="631"/>
      <c r="AE40" s="630"/>
      <c r="AF40" s="625"/>
      <c r="AG40" s="625"/>
      <c r="AH40" s="625"/>
      <c r="AL40" s="622">
        <v>1988</v>
      </c>
      <c r="AZ40" s="2"/>
    </row>
    <row r="41" spans="1:52" ht="22.5" customHeight="1" x14ac:dyDescent="0.35">
      <c r="A41" s="2"/>
      <c r="B41" s="5"/>
      <c r="C41" s="5"/>
      <c r="D41" s="5"/>
      <c r="E41" s="5"/>
      <c r="F41" s="5"/>
      <c r="G41" s="5"/>
      <c r="L41" s="631"/>
      <c r="M41" s="630"/>
      <c r="N41" s="626"/>
      <c r="Y41" s="52"/>
      <c r="Z41" s="674"/>
      <c r="AA41" s="674"/>
      <c r="AB41" s="52"/>
      <c r="AC41" s="625"/>
      <c r="AD41" s="631"/>
      <c r="AE41" s="630"/>
      <c r="AF41" s="625"/>
      <c r="AG41" s="625"/>
      <c r="AH41" s="625"/>
      <c r="AL41" s="622">
        <v>1989</v>
      </c>
      <c r="AZ41" s="2"/>
    </row>
    <row r="42" spans="1:52" ht="22.5" customHeight="1" x14ac:dyDescent="0.35">
      <c r="A42" s="2"/>
      <c r="B42" s="443" t="s">
        <v>226</v>
      </c>
      <c r="C42" s="443"/>
      <c r="D42" s="443"/>
      <c r="E42" s="443"/>
      <c r="F42" s="443"/>
      <c r="G42" s="2"/>
      <c r="L42" s="631"/>
      <c r="M42" s="630"/>
      <c r="N42" s="626"/>
      <c r="Y42" s="52"/>
      <c r="Z42" s="674"/>
      <c r="AA42" s="674"/>
      <c r="AB42" s="52"/>
      <c r="AC42" s="625"/>
      <c r="AD42" s="631"/>
      <c r="AE42" s="630"/>
      <c r="AF42" s="625"/>
      <c r="AG42" s="625"/>
      <c r="AH42" s="625"/>
      <c r="AL42" s="622">
        <v>1993</v>
      </c>
      <c r="AS42" s="2"/>
      <c r="AY42" s="2"/>
      <c r="AZ42" s="2"/>
    </row>
    <row r="43" spans="1:52" ht="22.5" customHeight="1" x14ac:dyDescent="0.35">
      <c r="L43" s="631"/>
      <c r="M43" s="630"/>
      <c r="N43" s="626"/>
      <c r="Y43" s="52"/>
      <c r="Z43" s="25"/>
      <c r="AA43" s="25"/>
      <c r="AB43" s="52"/>
      <c r="AD43" s="631"/>
      <c r="AE43" s="630"/>
      <c r="AL43" s="622">
        <v>1995</v>
      </c>
    </row>
    <row r="44" spans="1:52" ht="22.5" customHeight="1" x14ac:dyDescent="0.35">
      <c r="L44" s="631"/>
      <c r="M44" s="630"/>
      <c r="N44" s="626"/>
      <c r="Y44" s="52"/>
      <c r="Z44" s="25"/>
      <c r="AA44" s="25"/>
      <c r="AB44" s="52"/>
      <c r="AD44" s="631"/>
      <c r="AE44" s="630"/>
      <c r="AL44" s="622">
        <v>1997</v>
      </c>
    </row>
    <row r="45" spans="1:52" ht="22.5" customHeight="1" x14ac:dyDescent="0.35">
      <c r="L45" s="631"/>
      <c r="M45" s="630"/>
      <c r="N45" s="626"/>
      <c r="Y45" s="52"/>
      <c r="Z45" s="25"/>
      <c r="AA45" s="25"/>
      <c r="AB45" s="52"/>
      <c r="AD45" s="631"/>
      <c r="AE45" s="630"/>
      <c r="AL45" s="622">
        <v>1998</v>
      </c>
    </row>
    <row r="46" spans="1:52" ht="22.5" customHeight="1" x14ac:dyDescent="0.35">
      <c r="L46" s="631"/>
      <c r="M46" s="630"/>
      <c r="N46" s="626"/>
      <c r="Y46" s="52"/>
      <c r="Z46" s="25"/>
      <c r="AA46" s="25"/>
      <c r="AB46" s="52"/>
      <c r="AD46" s="631"/>
      <c r="AE46" s="630"/>
      <c r="AL46" s="622">
        <v>1999</v>
      </c>
    </row>
    <row r="47" spans="1:52" ht="22.5" customHeight="1" x14ac:dyDescent="0.35">
      <c r="L47" s="631"/>
      <c r="M47" s="630"/>
      <c r="N47" s="626"/>
      <c r="Y47" s="52"/>
      <c r="Z47" s="25"/>
      <c r="AA47" s="25"/>
      <c r="AB47" s="52"/>
      <c r="AD47" s="631"/>
      <c r="AE47" s="630"/>
      <c r="AL47" s="622">
        <v>2000</v>
      </c>
    </row>
    <row r="48" spans="1:52" ht="22.5" customHeight="1" x14ac:dyDescent="0.35">
      <c r="L48" s="631"/>
      <c r="M48" s="630"/>
      <c r="N48" s="626"/>
      <c r="Y48" s="52"/>
      <c r="Z48" s="25"/>
      <c r="AA48" s="25"/>
      <c r="AB48" s="52"/>
      <c r="AD48" s="631"/>
      <c r="AE48" s="630"/>
      <c r="AL48" s="622">
        <v>2001</v>
      </c>
    </row>
    <row r="49" spans="4:38" ht="22.5" customHeight="1" x14ac:dyDescent="0.35">
      <c r="L49" s="631"/>
      <c r="M49" s="630"/>
      <c r="N49" s="626"/>
      <c r="Y49" s="52"/>
      <c r="Z49" s="25"/>
      <c r="AA49" s="25"/>
      <c r="AB49" s="52"/>
      <c r="AD49" s="631"/>
      <c r="AE49" s="630"/>
      <c r="AL49" s="622">
        <v>2002</v>
      </c>
    </row>
    <row r="50" spans="4:38" ht="22.5" customHeight="1" x14ac:dyDescent="0.35">
      <c r="L50" s="631"/>
      <c r="M50" s="630"/>
      <c r="N50" s="626"/>
      <c r="Y50" s="52"/>
      <c r="Z50" s="25"/>
      <c r="AA50" s="25"/>
      <c r="AB50" s="52"/>
      <c r="AD50" s="631"/>
      <c r="AE50" s="630"/>
      <c r="AL50" s="622">
        <v>2003</v>
      </c>
    </row>
    <row r="51" spans="4:38" ht="22.5" customHeight="1" thickBot="1" x14ac:dyDescent="0.4">
      <c r="L51" s="629"/>
      <c r="M51" s="628"/>
      <c r="N51" s="626"/>
      <c r="Y51" s="52"/>
      <c r="Z51" s="25"/>
      <c r="AA51" s="25"/>
      <c r="AB51" s="52"/>
      <c r="AD51" s="629"/>
      <c r="AE51" s="628"/>
      <c r="AL51" s="622">
        <v>2004</v>
      </c>
    </row>
    <row r="52" spans="4:38" ht="22.5" customHeight="1" x14ac:dyDescent="0.35">
      <c r="L52" s="626"/>
      <c r="M52" s="627"/>
      <c r="N52" s="626"/>
      <c r="Y52" s="52"/>
      <c r="Z52" s="25"/>
      <c r="AA52" s="25"/>
      <c r="AB52" s="52"/>
      <c r="AL52" s="622">
        <v>2006</v>
      </c>
    </row>
    <row r="53" spans="4:38" ht="22.5" customHeight="1" x14ac:dyDescent="0.35">
      <c r="L53" s="626"/>
      <c r="M53" s="627"/>
      <c r="N53" s="626"/>
      <c r="Y53" s="52"/>
      <c r="Z53" s="25"/>
      <c r="AA53" s="25"/>
      <c r="AB53" s="52"/>
      <c r="AL53" s="622">
        <v>2007</v>
      </c>
    </row>
    <row r="54" spans="4:38" ht="22.5" customHeight="1" x14ac:dyDescent="0.35">
      <c r="L54" s="626"/>
      <c r="M54" s="627"/>
      <c r="N54" s="626"/>
      <c r="Y54" s="52"/>
      <c r="Z54" s="25"/>
      <c r="AA54" s="25"/>
      <c r="AB54" s="52"/>
      <c r="AL54" s="622">
        <v>2008</v>
      </c>
    </row>
    <row r="55" spans="4:38" ht="22.5" customHeight="1" x14ac:dyDescent="0.35">
      <c r="L55" s="52"/>
      <c r="M55" s="52"/>
      <c r="N55" s="626"/>
      <c r="Y55" s="52"/>
      <c r="Z55" s="25"/>
      <c r="AA55" s="25"/>
      <c r="AB55" s="52"/>
      <c r="AL55" s="622">
        <v>2010</v>
      </c>
    </row>
    <row r="56" spans="4:38" ht="22.5" customHeight="1" x14ac:dyDescent="0.35">
      <c r="Y56" s="52"/>
      <c r="Z56" s="25"/>
      <c r="AA56" s="25"/>
      <c r="AB56" s="52"/>
      <c r="AL56" s="622">
        <v>2011</v>
      </c>
    </row>
    <row r="57" spans="4:38" ht="22.5" customHeight="1" x14ac:dyDescent="0.35">
      <c r="D57" s="625"/>
      <c r="E57" s="625"/>
      <c r="Y57" s="52"/>
      <c r="Z57" s="25"/>
      <c r="AA57" s="25"/>
      <c r="AB57" s="52"/>
      <c r="AL57" s="622">
        <v>2012</v>
      </c>
    </row>
    <row r="58" spans="4:38" ht="22.5" customHeight="1" x14ac:dyDescent="0.35">
      <c r="D58" s="620" t="s">
        <v>225</v>
      </c>
      <c r="E58" s="620"/>
      <c r="AL58" s="622">
        <v>2014</v>
      </c>
    </row>
    <row r="60" spans="4:38" ht="30" customHeight="1" x14ac:dyDescent="0.35">
      <c r="D60" s="624" t="s">
        <v>224</v>
      </c>
      <c r="E60" s="624" t="s">
        <v>223</v>
      </c>
    </row>
    <row r="61" spans="4:38" ht="18" customHeight="1" x14ac:dyDescent="0.35">
      <c r="D61" s="622">
        <v>1974</v>
      </c>
      <c r="E61" s="623">
        <v>4500</v>
      </c>
    </row>
    <row r="62" spans="4:38" ht="18" customHeight="1" x14ac:dyDescent="0.35">
      <c r="D62" s="622">
        <v>1976</v>
      </c>
      <c r="E62" s="623">
        <v>6500</v>
      </c>
    </row>
    <row r="63" spans="4:38" ht="18" customHeight="1" x14ac:dyDescent="0.35">
      <c r="D63" s="622">
        <v>1978</v>
      </c>
      <c r="E63" s="623">
        <v>29000</v>
      </c>
    </row>
    <row r="64" spans="4:38" ht="18" customHeight="1" x14ac:dyDescent="0.35">
      <c r="D64" s="622">
        <v>1979</v>
      </c>
      <c r="E64" s="623">
        <v>29000</v>
      </c>
    </row>
    <row r="65" spans="4:5" ht="18" customHeight="1" x14ac:dyDescent="0.35">
      <c r="D65" s="622">
        <v>1982</v>
      </c>
      <c r="E65" s="623">
        <v>134000</v>
      </c>
    </row>
    <row r="66" spans="4:5" ht="18" customHeight="1" x14ac:dyDescent="0.35">
      <c r="D66" s="622">
        <v>1985</v>
      </c>
      <c r="E66" s="623">
        <v>275000</v>
      </c>
    </row>
    <row r="67" spans="4:5" ht="18" customHeight="1" x14ac:dyDescent="0.35">
      <c r="D67" s="622">
        <v>1988</v>
      </c>
      <c r="E67" s="621">
        <v>250000</v>
      </c>
    </row>
    <row r="68" spans="4:5" ht="18" customHeight="1" x14ac:dyDescent="0.35">
      <c r="D68" s="622">
        <v>1989</v>
      </c>
      <c r="E68" s="623">
        <v>1180235</v>
      </c>
    </row>
    <row r="69" spans="4:5" ht="18" customHeight="1" x14ac:dyDescent="0.35">
      <c r="D69" s="622">
        <v>1993</v>
      </c>
      <c r="E69" s="623">
        <v>3100000</v>
      </c>
    </row>
    <row r="70" spans="4:5" ht="18" customHeight="1" x14ac:dyDescent="0.35">
      <c r="D70" s="622">
        <v>1995</v>
      </c>
      <c r="E70" s="621">
        <v>5500000</v>
      </c>
    </row>
    <row r="71" spans="4:5" ht="18" customHeight="1" x14ac:dyDescent="0.35">
      <c r="D71" s="622">
        <v>1997</v>
      </c>
      <c r="E71" s="623">
        <v>7500000</v>
      </c>
    </row>
    <row r="72" spans="4:5" ht="18" customHeight="1" x14ac:dyDescent="0.35">
      <c r="D72" s="622">
        <v>1998</v>
      </c>
      <c r="E72" s="623">
        <v>7500000</v>
      </c>
    </row>
    <row r="73" spans="4:5" ht="18" customHeight="1" x14ac:dyDescent="0.35">
      <c r="D73" s="622">
        <v>1999</v>
      </c>
      <c r="E73" s="623">
        <v>27400000</v>
      </c>
    </row>
    <row r="74" spans="4:5" ht="18" customHeight="1" x14ac:dyDescent="0.35">
      <c r="D74" s="622">
        <v>2000</v>
      </c>
      <c r="E74" s="623">
        <v>42000000</v>
      </c>
    </row>
    <row r="75" spans="4:5" ht="18" customHeight="1" x14ac:dyDescent="0.35">
      <c r="D75" s="622">
        <v>2001</v>
      </c>
      <c r="E75" s="623">
        <v>45000000</v>
      </c>
    </row>
    <row r="76" spans="4:5" ht="18" customHeight="1" x14ac:dyDescent="0.35">
      <c r="D76" s="622">
        <v>2002</v>
      </c>
      <c r="E76" s="623">
        <v>55000000</v>
      </c>
    </row>
    <row r="77" spans="4:5" ht="18" customHeight="1" x14ac:dyDescent="0.35">
      <c r="D77" s="622">
        <v>2003</v>
      </c>
      <c r="E77" s="623">
        <v>410000000</v>
      </c>
    </row>
    <row r="78" spans="4:5" ht="18" customHeight="1" x14ac:dyDescent="0.35">
      <c r="D78" s="622">
        <v>2004</v>
      </c>
      <c r="E78" s="623">
        <v>112000000</v>
      </c>
    </row>
    <row r="79" spans="4:5" ht="18" customHeight="1" x14ac:dyDescent="0.35">
      <c r="D79" s="622">
        <v>2006</v>
      </c>
      <c r="E79" s="623">
        <v>291000000</v>
      </c>
    </row>
    <row r="80" spans="4:5" ht="18" customHeight="1" x14ac:dyDescent="0.35">
      <c r="D80" s="622">
        <v>2007</v>
      </c>
      <c r="E80" s="623">
        <v>411000000</v>
      </c>
    </row>
    <row r="81" spans="4:11" ht="18" customHeight="1" x14ac:dyDescent="0.35">
      <c r="D81" s="622">
        <v>2008</v>
      </c>
      <c r="E81" s="623">
        <v>1900000000</v>
      </c>
    </row>
    <row r="82" spans="4:11" ht="18" customHeight="1" x14ac:dyDescent="0.35">
      <c r="D82" s="622">
        <v>2010</v>
      </c>
      <c r="E82" s="621">
        <v>2300000000</v>
      </c>
    </row>
    <row r="83" spans="4:11" ht="18" customHeight="1" x14ac:dyDescent="0.35">
      <c r="D83" s="622">
        <v>2011</v>
      </c>
      <c r="E83" s="623">
        <v>2600000000</v>
      </c>
    </row>
    <row r="84" spans="4:11" ht="18" customHeight="1" x14ac:dyDescent="0.35">
      <c r="D84" s="622">
        <v>2012</v>
      </c>
      <c r="E84" s="623">
        <v>3100000000</v>
      </c>
    </row>
    <row r="85" spans="4:11" ht="18" customHeight="1" x14ac:dyDescent="0.35">
      <c r="D85" s="622">
        <v>2013</v>
      </c>
      <c r="E85" s="623">
        <v>1860000000</v>
      </c>
    </row>
    <row r="86" spans="4:11" ht="18" customHeight="1" x14ac:dyDescent="0.35">
      <c r="D86" s="622">
        <v>2014</v>
      </c>
      <c r="E86" s="621">
        <v>5560000000</v>
      </c>
    </row>
    <row r="88" spans="4:11" ht="18" customHeight="1" x14ac:dyDescent="0.35">
      <c r="D88" s="620" t="str">
        <f>[7]Microprocessors!E104</f>
        <v>*This data with minor changes comes from Wikipedia https://www.wikiwand.com/en/Transistor_count.</v>
      </c>
      <c r="E88" s="620"/>
      <c r="F88" s="620"/>
      <c r="G88" s="620"/>
      <c r="H88" s="620"/>
      <c r="I88" s="620"/>
      <c r="J88" s="620"/>
      <c r="K88" s="620"/>
    </row>
    <row r="89" spans="4:11" ht="18" customHeight="1" x14ac:dyDescent="0.35">
      <c r="D89" s="620"/>
      <c r="E89" s="620"/>
      <c r="F89" s="620"/>
      <c r="G89" s="620"/>
      <c r="H89" s="620"/>
      <c r="I89" s="620"/>
      <c r="J89" s="620"/>
      <c r="K89" s="620"/>
    </row>
    <row r="90" spans="4:11" ht="18" customHeight="1" x14ac:dyDescent="0.35">
      <c r="D90" s="620"/>
      <c r="E90" s="620"/>
      <c r="F90" s="620"/>
      <c r="G90" s="620"/>
      <c r="H90" s="620"/>
      <c r="I90" s="620"/>
      <c r="J90" s="620"/>
      <c r="K90" s="620"/>
    </row>
    <row r="91" spans="4:11" ht="18" customHeight="1" x14ac:dyDescent="0.35">
      <c r="D91" s="620"/>
      <c r="E91" s="620"/>
      <c r="F91" s="620"/>
      <c r="G91" s="620"/>
      <c r="H91" s="620"/>
      <c r="I91" s="620"/>
      <c r="J91" s="620"/>
      <c r="K91" s="620"/>
    </row>
  </sheetData>
  <mergeCells count="15">
    <mergeCell ref="D25:G27"/>
    <mergeCell ref="B42:F42"/>
    <mergeCell ref="D58:E58"/>
    <mergeCell ref="D88:K91"/>
    <mergeCell ref="D21:G24"/>
    <mergeCell ref="C30:G36"/>
    <mergeCell ref="D17:G18"/>
    <mergeCell ref="D19:G20"/>
    <mergeCell ref="D11:G16"/>
    <mergeCell ref="D2:G5"/>
    <mergeCell ref="I2:S5"/>
    <mergeCell ref="D8:G9"/>
    <mergeCell ref="L8:M8"/>
    <mergeCell ref="AD8:AE8"/>
    <mergeCell ref="Z9:AA9"/>
  </mergeCells>
  <pageMargins left="0.75" right="0.75" top="1" bottom="1" header="0.5" footer="0.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D732-40C7-48D0-945C-3DDBCBDF4FE0}">
  <sheetPr>
    <tabColor rgb="FF00B050"/>
  </sheetPr>
  <dimension ref="A1:AZ91"/>
  <sheetViews>
    <sheetView showGridLines="0" zoomScale="70" zoomScaleNormal="70" workbookViewId="0">
      <selection activeCell="A7" sqref="A7"/>
    </sheetView>
  </sheetViews>
  <sheetFormatPr defaultColWidth="12" defaultRowHeight="18" customHeight="1" x14ac:dyDescent="0.35"/>
  <cols>
    <col min="1" max="2" width="3" style="3" customWidth="1"/>
    <col min="3" max="3" width="6" style="3" customWidth="1"/>
    <col min="4" max="4" width="13.83203125" style="3" customWidth="1"/>
    <col min="5" max="5" width="11.6640625" style="3" customWidth="1"/>
    <col min="6" max="6" width="5.33203125" style="3" customWidth="1"/>
    <col min="7" max="7" width="7.6640625" style="3" customWidth="1"/>
    <col min="8" max="8" width="4.08203125" style="3" customWidth="1"/>
    <col min="9" max="10" width="7.58203125" style="3" customWidth="1"/>
    <col min="11" max="11" width="4.08203125" style="3" customWidth="1"/>
    <col min="12" max="12" width="8.5" style="3" customWidth="1"/>
    <col min="13" max="13" width="15.5" style="3" customWidth="1"/>
    <col min="14" max="14" width="7.08203125" style="619" customWidth="1"/>
    <col min="15" max="16" width="7.08203125" style="3" customWidth="1"/>
    <col min="17" max="21" width="7.08203125" style="37" customWidth="1"/>
    <col min="22" max="22" width="5.6640625" style="37" customWidth="1"/>
    <col min="23" max="25" width="6" style="37" customWidth="1"/>
    <col min="26" max="26" width="11.83203125" style="3" customWidth="1"/>
    <col min="27" max="27" width="14" style="3" customWidth="1"/>
    <col min="28" max="28" width="6" style="37" customWidth="1"/>
    <col min="29" max="29" width="6" style="3" customWidth="1"/>
    <col min="30" max="30" width="8.6640625" style="37" customWidth="1"/>
    <col min="31" max="31" width="15.5" style="37" customWidth="1"/>
    <col min="32" max="51" width="6" style="3" customWidth="1"/>
    <col min="52" max="52" width="4.08203125" style="3" customWidth="1"/>
    <col min="53" max="16384" width="12" style="3"/>
  </cols>
  <sheetData>
    <row r="1" spans="1:52" ht="18" customHeight="1" x14ac:dyDescent="0.35">
      <c r="A1" s="671"/>
      <c r="B1" s="1"/>
      <c r="C1" s="1"/>
      <c r="D1" s="2"/>
      <c r="E1" s="2"/>
      <c r="F1" s="2"/>
      <c r="G1" s="2"/>
      <c r="H1" s="2"/>
      <c r="I1" s="2"/>
      <c r="J1" s="2"/>
      <c r="K1" s="2"/>
      <c r="L1" s="2"/>
      <c r="M1" s="2"/>
      <c r="N1" s="670"/>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row>
    <row r="2" spans="1:52" ht="18" customHeight="1" x14ac:dyDescent="0.35">
      <c r="A2" s="4"/>
      <c r="B2" s="4"/>
      <c r="C2" s="4"/>
      <c r="D2" s="428" t="s">
        <v>242</v>
      </c>
      <c r="E2" s="428"/>
      <c r="F2" s="428"/>
      <c r="G2" s="428"/>
      <c r="H2" s="5"/>
      <c r="I2" s="669" t="s">
        <v>241</v>
      </c>
      <c r="J2" s="669"/>
      <c r="K2" s="669"/>
      <c r="L2" s="669"/>
      <c r="M2" s="669"/>
      <c r="N2" s="669"/>
      <c r="O2" s="669"/>
      <c r="P2" s="669"/>
      <c r="Q2" s="669"/>
      <c r="R2" s="669"/>
      <c r="S2" s="669"/>
      <c r="T2" s="668"/>
      <c r="U2" s="668"/>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2"/>
    </row>
    <row r="3" spans="1:52" ht="18" customHeight="1" x14ac:dyDescent="0.35">
      <c r="A3" s="4"/>
      <c r="B3" s="4"/>
      <c r="C3" s="4"/>
      <c r="D3" s="428"/>
      <c r="E3" s="428"/>
      <c r="F3" s="428"/>
      <c r="G3" s="428"/>
      <c r="H3" s="5"/>
      <c r="I3" s="669"/>
      <c r="J3" s="669"/>
      <c r="K3" s="669"/>
      <c r="L3" s="669"/>
      <c r="M3" s="669"/>
      <c r="N3" s="669"/>
      <c r="O3" s="669"/>
      <c r="P3" s="669"/>
      <c r="Q3" s="669"/>
      <c r="R3" s="669"/>
      <c r="S3" s="669"/>
      <c r="T3" s="668"/>
      <c r="U3" s="668"/>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2"/>
    </row>
    <row r="4" spans="1:52" ht="18" customHeight="1" x14ac:dyDescent="0.35">
      <c r="A4" s="4"/>
      <c r="B4" s="4"/>
      <c r="C4" s="4"/>
      <c r="D4" s="428"/>
      <c r="E4" s="428"/>
      <c r="F4" s="428"/>
      <c r="G4" s="428"/>
      <c r="H4" s="5"/>
      <c r="I4" s="669"/>
      <c r="J4" s="669"/>
      <c r="K4" s="669"/>
      <c r="L4" s="669"/>
      <c r="M4" s="669"/>
      <c r="N4" s="669"/>
      <c r="O4" s="669"/>
      <c r="P4" s="669"/>
      <c r="Q4" s="669"/>
      <c r="R4" s="669"/>
      <c r="S4" s="669"/>
      <c r="T4" s="668"/>
      <c r="U4" s="668"/>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2"/>
    </row>
    <row r="5" spans="1:52" ht="17.149999999999999" customHeight="1" x14ac:dyDescent="0.35">
      <c r="A5" s="4"/>
      <c r="B5" s="4"/>
      <c r="C5" s="4"/>
      <c r="D5" s="428"/>
      <c r="E5" s="428"/>
      <c r="F5" s="428"/>
      <c r="G5" s="428"/>
      <c r="H5" s="5"/>
      <c r="I5" s="669"/>
      <c r="J5" s="669"/>
      <c r="K5" s="669"/>
      <c r="L5" s="669"/>
      <c r="M5" s="669"/>
      <c r="N5" s="669"/>
      <c r="O5" s="669"/>
      <c r="P5" s="669"/>
      <c r="Q5" s="669"/>
      <c r="R5" s="669"/>
      <c r="S5" s="669"/>
      <c r="T5" s="668"/>
      <c r="U5" s="668"/>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2"/>
    </row>
    <row r="6" spans="1:52" ht="18" customHeight="1" x14ac:dyDescent="0.35">
      <c r="A6" s="6"/>
      <c r="B6" s="6"/>
      <c r="C6" s="6"/>
      <c r="D6" s="6"/>
      <c r="E6" s="6"/>
      <c r="F6" s="6"/>
      <c r="G6" s="6"/>
      <c r="H6" s="6"/>
      <c r="I6" s="6"/>
      <c r="J6" s="6"/>
      <c r="K6" s="6"/>
      <c r="L6" s="6"/>
      <c r="M6" s="6"/>
      <c r="N6" s="667"/>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2"/>
    </row>
    <row r="7" spans="1:52" ht="24" customHeight="1" x14ac:dyDescent="0.35">
      <c r="A7" s="2"/>
      <c r="B7" s="5"/>
      <c r="C7" s="5"/>
      <c r="D7" s="660"/>
      <c r="E7" s="660"/>
      <c r="F7" s="660"/>
      <c r="G7" s="5"/>
      <c r="H7" s="37"/>
      <c r="I7" s="37"/>
      <c r="J7" s="37"/>
      <c r="K7" s="37"/>
      <c r="L7" s="37"/>
      <c r="M7" s="37"/>
      <c r="N7" s="666"/>
      <c r="O7" s="37"/>
      <c r="P7" s="37"/>
      <c r="Z7" s="37"/>
      <c r="AA7" s="37"/>
      <c r="AC7" s="37"/>
      <c r="AF7" s="37"/>
      <c r="AG7" s="37"/>
      <c r="AH7" s="37"/>
      <c r="AI7" s="37"/>
      <c r="AJ7" s="37"/>
      <c r="AK7" s="37"/>
      <c r="AL7" s="37"/>
      <c r="AM7" s="37"/>
      <c r="AN7" s="37"/>
      <c r="AO7" s="37"/>
      <c r="AP7" s="37"/>
      <c r="AQ7" s="37"/>
      <c r="AR7" s="37"/>
      <c r="AS7" s="37"/>
      <c r="AT7" s="37"/>
      <c r="AU7" s="37"/>
      <c r="AV7" s="37"/>
      <c r="AW7" s="37"/>
      <c r="AX7" s="37"/>
      <c r="AY7" s="37"/>
      <c r="AZ7" s="2"/>
    </row>
    <row r="8" spans="1:52" ht="24" customHeight="1" x14ac:dyDescent="0.35">
      <c r="A8" s="2"/>
      <c r="B8" s="5"/>
      <c r="C8" s="5"/>
      <c r="D8" s="465" t="s">
        <v>240</v>
      </c>
      <c r="E8" s="465"/>
      <c r="F8" s="465"/>
      <c r="G8" s="465"/>
      <c r="H8" s="657"/>
      <c r="I8" s="657"/>
      <c r="J8" s="657"/>
      <c r="K8" s="657"/>
      <c r="L8" s="665"/>
      <c r="M8" s="665"/>
      <c r="N8" s="651"/>
      <c r="O8" s="651"/>
      <c r="Q8" s="627"/>
      <c r="R8" s="627"/>
      <c r="S8" s="627"/>
      <c r="T8" s="627"/>
      <c r="U8" s="627"/>
      <c r="V8" s="627"/>
      <c r="W8" s="627"/>
      <c r="X8" s="627"/>
      <c r="Y8" s="627"/>
      <c r="AB8" s="627"/>
      <c r="AC8" s="627"/>
      <c r="AD8" s="664"/>
      <c r="AE8" s="664"/>
      <c r="AF8" s="627"/>
      <c r="AG8" s="627"/>
      <c r="AH8" s="627"/>
      <c r="AI8" s="627"/>
      <c r="AJ8" s="627"/>
      <c r="AK8" s="627"/>
      <c r="AL8" s="627"/>
      <c r="AM8" s="627"/>
      <c r="AN8" s="52"/>
      <c r="AO8" s="52"/>
      <c r="AP8" s="627"/>
      <c r="AQ8" s="627"/>
      <c r="AR8" s="627"/>
      <c r="AS8" s="627"/>
      <c r="AT8" s="663"/>
      <c r="AU8" s="663"/>
      <c r="AV8" s="356"/>
      <c r="AW8" s="356"/>
      <c r="AX8" s="353"/>
      <c r="AZ8" s="2"/>
    </row>
    <row r="9" spans="1:52" ht="24" customHeight="1" thickBot="1" x14ac:dyDescent="0.4">
      <c r="A9" s="2"/>
      <c r="B9" s="7"/>
      <c r="C9" s="660"/>
      <c r="D9" s="465"/>
      <c r="E9" s="465"/>
      <c r="F9" s="465"/>
      <c r="G9" s="465"/>
      <c r="H9" s="657"/>
      <c r="I9" s="657" t="s">
        <v>146</v>
      </c>
      <c r="J9" s="657"/>
      <c r="K9" s="657"/>
      <c r="L9" s="661" t="s">
        <v>238</v>
      </c>
      <c r="M9" s="661" t="s">
        <v>237</v>
      </c>
      <c r="N9" s="648"/>
      <c r="O9" s="25"/>
      <c r="P9" s="626"/>
      <c r="Q9" s="626"/>
      <c r="R9" s="626"/>
      <c r="S9" s="626"/>
      <c r="T9" s="626"/>
      <c r="U9" s="627"/>
      <c r="V9" s="627"/>
      <c r="W9" s="627"/>
      <c r="X9" s="627"/>
      <c r="Y9" s="627"/>
      <c r="Z9" s="662" t="s">
        <v>225</v>
      </c>
      <c r="AA9" s="662"/>
      <c r="AB9" s="627"/>
      <c r="AD9" s="661" t="s">
        <v>238</v>
      </c>
      <c r="AE9" s="661" t="s">
        <v>237</v>
      </c>
      <c r="AI9" s="645"/>
      <c r="AJ9" s="645"/>
      <c r="AK9" s="645"/>
      <c r="AL9" s="645"/>
      <c r="AM9" s="645"/>
      <c r="AN9" s="52"/>
      <c r="AO9" s="52"/>
      <c r="AP9" s="645"/>
      <c r="AQ9" s="645"/>
      <c r="AR9" s="645"/>
      <c r="AS9" s="645"/>
      <c r="AT9" s="356"/>
      <c r="AU9" s="356"/>
      <c r="AV9" s="356"/>
      <c r="AW9" s="356"/>
      <c r="AX9" s="353"/>
      <c r="AZ9" s="2"/>
    </row>
    <row r="10" spans="1:52" ht="24" customHeight="1" x14ac:dyDescent="0.35">
      <c r="A10" s="2"/>
      <c r="B10" s="9"/>
      <c r="C10" s="660"/>
      <c r="D10" s="436" t="s">
        <v>239</v>
      </c>
      <c r="E10" s="436"/>
      <c r="F10" s="436"/>
      <c r="G10" s="436"/>
      <c r="H10" s="657"/>
      <c r="I10" s="659" t="s">
        <v>196</v>
      </c>
      <c r="J10" s="658">
        <v>1975</v>
      </c>
      <c r="K10" s="657"/>
      <c r="L10" s="654">
        <f>$J$10</f>
        <v>1975</v>
      </c>
      <c r="M10" s="653">
        <f>$J$12</f>
        <v>4500</v>
      </c>
      <c r="N10" s="648"/>
      <c r="O10" s="651"/>
      <c r="P10" s="52"/>
      <c r="Q10" s="52"/>
      <c r="R10" s="52"/>
      <c r="S10" s="52"/>
      <c r="T10" s="52"/>
      <c r="U10" s="52"/>
      <c r="V10" s="52"/>
      <c r="W10" s="52"/>
      <c r="X10" s="52"/>
      <c r="Y10" s="52"/>
      <c r="Z10" s="656" t="s">
        <v>238</v>
      </c>
      <c r="AA10" s="655" t="s">
        <v>237</v>
      </c>
      <c r="AB10" s="52"/>
      <c r="AD10" s="654">
        <f>$J$10</f>
        <v>1975</v>
      </c>
      <c r="AE10" s="653">
        <f>$J$12</f>
        <v>4500</v>
      </c>
      <c r="AI10" s="645"/>
      <c r="AJ10" s="52"/>
      <c r="AK10" s="645"/>
      <c r="AL10" s="645"/>
      <c r="AM10" s="645"/>
      <c r="AN10" s="645"/>
      <c r="AO10" s="645"/>
      <c r="AP10" s="645"/>
      <c r="AQ10" s="645"/>
      <c r="AR10" s="645"/>
      <c r="AS10" s="645"/>
      <c r="AT10" s="356"/>
      <c r="AU10" s="356"/>
      <c r="AV10" s="356"/>
      <c r="AW10" s="356"/>
      <c r="AX10" s="353"/>
      <c r="AZ10" s="2"/>
    </row>
    <row r="11" spans="1:52" ht="24" customHeight="1" thickBot="1" x14ac:dyDescent="0.4">
      <c r="A11" s="2"/>
      <c r="B11" s="9"/>
      <c r="C11" s="7">
        <v>1</v>
      </c>
      <c r="D11" s="436"/>
      <c r="E11" s="436"/>
      <c r="F11" s="436"/>
      <c r="G11" s="436"/>
      <c r="H11" s="645"/>
      <c r="I11" s="650" t="s">
        <v>236</v>
      </c>
      <c r="J11" s="649">
        <v>2</v>
      </c>
      <c r="K11" s="645"/>
      <c r="L11" s="631">
        <f>L10+$J$11</f>
        <v>1977</v>
      </c>
      <c r="M11" s="638">
        <f>M10*2</f>
        <v>9000</v>
      </c>
      <c r="N11" s="652"/>
      <c r="O11" s="651"/>
      <c r="P11" s="645"/>
      <c r="Q11" s="52"/>
      <c r="R11" s="52"/>
      <c r="S11" s="52"/>
      <c r="T11" s="52"/>
      <c r="U11" s="52"/>
      <c r="V11" s="52"/>
      <c r="W11" s="52"/>
      <c r="X11" s="52"/>
      <c r="Y11" s="52"/>
      <c r="Z11" s="637">
        <v>1974</v>
      </c>
      <c r="AA11" s="636">
        <v>4500</v>
      </c>
      <c r="AB11" s="52"/>
      <c r="AD11" s="631"/>
      <c r="AE11" s="638"/>
      <c r="AI11" s="645"/>
      <c r="AJ11" s="645"/>
      <c r="AK11" s="645"/>
      <c r="AL11" s="645"/>
      <c r="AM11" s="645"/>
      <c r="AN11" s="645"/>
      <c r="AO11" s="645"/>
      <c r="AP11" s="645"/>
      <c r="AQ11" s="645"/>
      <c r="AR11" s="645"/>
      <c r="AS11" s="645"/>
      <c r="AT11" s="353"/>
      <c r="AU11" s="353"/>
      <c r="AV11" s="353"/>
      <c r="AW11" s="353"/>
      <c r="AX11" s="353"/>
      <c r="AZ11" s="2"/>
    </row>
    <row r="12" spans="1:52" ht="24" customHeight="1" thickBot="1" x14ac:dyDescent="0.4">
      <c r="A12" s="2"/>
      <c r="B12" s="9"/>
      <c r="C12" s="366"/>
      <c r="D12" s="436"/>
      <c r="E12" s="436"/>
      <c r="F12" s="436"/>
      <c r="G12" s="436"/>
      <c r="H12" s="645"/>
      <c r="I12" s="650" t="s">
        <v>235</v>
      </c>
      <c r="J12" s="649">
        <v>4500</v>
      </c>
      <c r="K12" s="645"/>
      <c r="L12" s="631">
        <f>L11+J$11</f>
        <v>1979</v>
      </c>
      <c r="M12" s="638">
        <f>M11*2</f>
        <v>18000</v>
      </c>
      <c r="N12" s="648"/>
      <c r="O12" s="647"/>
      <c r="P12" s="645"/>
      <c r="Q12" s="52"/>
      <c r="R12" s="52"/>
      <c r="S12" s="52"/>
      <c r="T12" s="52"/>
      <c r="U12" s="52"/>
      <c r="V12" s="52"/>
      <c r="W12" s="52"/>
      <c r="X12" s="52"/>
      <c r="Y12" s="52"/>
      <c r="Z12" s="637">
        <v>1976</v>
      </c>
      <c r="AA12" s="636">
        <v>6500</v>
      </c>
      <c r="AB12" s="52"/>
      <c r="AD12" s="631"/>
      <c r="AE12" s="638"/>
      <c r="AI12" s="645"/>
      <c r="AJ12" s="645"/>
      <c r="AK12" s="645"/>
      <c r="AL12" s="645"/>
      <c r="AM12" s="645"/>
      <c r="AN12" s="645"/>
      <c r="AO12" s="645"/>
      <c r="AP12" s="645"/>
      <c r="AQ12" s="645"/>
      <c r="AR12" s="645"/>
      <c r="AS12" s="645"/>
      <c r="AT12" s="353"/>
      <c r="AU12" s="353"/>
      <c r="AV12" s="353"/>
      <c r="AW12" s="353"/>
      <c r="AX12" s="353"/>
      <c r="AZ12" s="2"/>
    </row>
    <row r="13" spans="1:52" ht="24" customHeight="1" x14ac:dyDescent="0.35">
      <c r="A13" s="2"/>
      <c r="B13" s="9"/>
      <c r="C13" s="366">
        <v>2</v>
      </c>
      <c r="D13" s="441" t="s">
        <v>234</v>
      </c>
      <c r="E13" s="441"/>
      <c r="F13" s="441"/>
      <c r="G13" s="441"/>
      <c r="H13" s="645"/>
      <c r="I13" s="645"/>
      <c r="J13" s="645"/>
      <c r="K13" s="645"/>
      <c r="L13" s="631">
        <f>L12+J$11</f>
        <v>1981</v>
      </c>
      <c r="M13" s="638">
        <f>M12*2</f>
        <v>36000</v>
      </c>
      <c r="N13" s="626"/>
      <c r="O13" s="645"/>
      <c r="P13" s="645"/>
      <c r="Q13" s="52"/>
      <c r="R13" s="52"/>
      <c r="S13" s="52"/>
      <c r="T13" s="52"/>
      <c r="U13" s="52"/>
      <c r="V13" s="52"/>
      <c r="W13" s="52"/>
      <c r="X13" s="52"/>
      <c r="Y13" s="52"/>
      <c r="Z13" s="637">
        <v>1978</v>
      </c>
      <c r="AA13" s="636">
        <v>29000</v>
      </c>
      <c r="AB13" s="52"/>
      <c r="AD13" s="631"/>
      <c r="AE13" s="638"/>
      <c r="AI13" s="645"/>
      <c r="AJ13" s="645"/>
      <c r="AK13" s="645"/>
      <c r="AL13" s="645"/>
      <c r="AM13" s="645"/>
      <c r="AN13" s="645"/>
      <c r="AO13" s="645"/>
      <c r="AP13" s="645"/>
      <c r="AQ13" s="645"/>
      <c r="AR13" s="645"/>
      <c r="AS13" s="645"/>
      <c r="AT13" s="353"/>
      <c r="AU13" s="353"/>
      <c r="AV13" s="353"/>
      <c r="AW13" s="353"/>
      <c r="AX13" s="353"/>
      <c r="AZ13" s="2"/>
    </row>
    <row r="14" spans="1:52" ht="24" customHeight="1" x14ac:dyDescent="0.35">
      <c r="A14" s="2"/>
      <c r="B14" s="9"/>
      <c r="C14" s="9"/>
      <c r="D14" s="441"/>
      <c r="E14" s="441"/>
      <c r="F14" s="441"/>
      <c r="G14" s="441"/>
      <c r="H14" s="52"/>
      <c r="I14" s="52"/>
      <c r="J14" s="52"/>
      <c r="K14" s="52"/>
      <c r="L14" s="631">
        <f>L13+J$11</f>
        <v>1983</v>
      </c>
      <c r="M14" s="638">
        <f>M13*2</f>
        <v>72000</v>
      </c>
      <c r="N14" s="626"/>
      <c r="O14" s="626"/>
      <c r="P14" s="626"/>
      <c r="Q14" s="626"/>
      <c r="R14" s="626"/>
      <c r="S14" s="626"/>
      <c r="T14" s="626"/>
      <c r="U14" s="626"/>
      <c r="V14" s="626"/>
      <c r="W14" s="626"/>
      <c r="X14" s="626"/>
      <c r="Y14" s="626"/>
      <c r="Z14" s="637">
        <v>1979</v>
      </c>
      <c r="AA14" s="636">
        <v>29000</v>
      </c>
      <c r="AB14" s="626"/>
      <c r="AD14" s="631"/>
      <c r="AE14" s="638"/>
      <c r="AI14" s="645"/>
      <c r="AJ14" s="645"/>
      <c r="AK14" s="645"/>
      <c r="AL14" s="645"/>
      <c r="AM14" s="645"/>
      <c r="AN14" s="645"/>
      <c r="AO14" s="645"/>
      <c r="AP14" s="645"/>
      <c r="AQ14" s="645"/>
      <c r="AR14" s="645"/>
      <c r="AS14" s="645"/>
      <c r="AT14" s="353"/>
      <c r="AU14" s="353"/>
      <c r="AV14" s="353"/>
      <c r="AW14" s="353"/>
      <c r="AX14" s="353"/>
      <c r="AZ14" s="2"/>
    </row>
    <row r="15" spans="1:52" ht="24" customHeight="1" x14ac:dyDescent="0.35">
      <c r="A15" s="2"/>
      <c r="B15" s="9"/>
      <c r="C15" s="7">
        <v>3</v>
      </c>
      <c r="D15" s="436" t="s">
        <v>233</v>
      </c>
      <c r="E15" s="436"/>
      <c r="F15" s="436"/>
      <c r="G15" s="436"/>
      <c r="H15" s="645"/>
      <c r="I15" s="645"/>
      <c r="J15" s="645"/>
      <c r="K15" s="645"/>
      <c r="L15" s="631">
        <f>L14+J$11</f>
        <v>1985</v>
      </c>
      <c r="M15" s="638">
        <f>M14*2</f>
        <v>144000</v>
      </c>
      <c r="N15" s="626"/>
      <c r="O15" s="626"/>
      <c r="P15" s="626"/>
      <c r="Q15" s="626"/>
      <c r="R15" s="626"/>
      <c r="S15" s="626"/>
      <c r="T15" s="626"/>
      <c r="U15" s="626"/>
      <c r="V15" s="626"/>
      <c r="W15" s="626"/>
      <c r="X15" s="626"/>
      <c r="Y15" s="626"/>
      <c r="Z15" s="637">
        <v>1982</v>
      </c>
      <c r="AA15" s="636">
        <v>134000</v>
      </c>
      <c r="AB15" s="626"/>
      <c r="AD15" s="631"/>
      <c r="AE15" s="638"/>
      <c r="AI15" s="645"/>
      <c r="AJ15" s="645"/>
      <c r="AK15" s="645"/>
      <c r="AL15" s="645"/>
      <c r="AM15" s="645"/>
      <c r="AN15" s="645"/>
      <c r="AO15" s="645"/>
      <c r="AP15" s="645"/>
      <c r="AQ15" s="645"/>
      <c r="AR15" s="645"/>
      <c r="AS15" s="645"/>
      <c r="AT15" s="353"/>
      <c r="AU15" s="353"/>
      <c r="AV15" s="353"/>
      <c r="AW15" s="353"/>
      <c r="AX15" s="353"/>
      <c r="AZ15" s="2"/>
    </row>
    <row r="16" spans="1:52" ht="24" customHeight="1" x14ac:dyDescent="0.35">
      <c r="A16" s="2"/>
      <c r="B16" s="11"/>
      <c r="C16" s="7"/>
      <c r="D16" s="436"/>
      <c r="E16" s="436"/>
      <c r="F16" s="436"/>
      <c r="G16" s="436"/>
      <c r="H16" s="645"/>
      <c r="I16" s="645"/>
      <c r="J16" s="645"/>
      <c r="K16" s="645"/>
      <c r="L16" s="631">
        <f>L15+J$11</f>
        <v>1987</v>
      </c>
      <c r="M16" s="638">
        <f>M15*2</f>
        <v>288000</v>
      </c>
      <c r="N16" s="626"/>
      <c r="O16" s="626"/>
      <c r="P16" s="626"/>
      <c r="Q16" s="626"/>
      <c r="R16" s="626"/>
      <c r="S16" s="626"/>
      <c r="T16" s="626"/>
      <c r="U16" s="626"/>
      <c r="V16" s="626"/>
      <c r="W16" s="626"/>
      <c r="X16" s="626"/>
      <c r="Y16" s="626"/>
      <c r="Z16" s="637">
        <v>1985</v>
      </c>
      <c r="AA16" s="636">
        <v>275000</v>
      </c>
      <c r="AB16" s="626"/>
      <c r="AD16" s="631"/>
      <c r="AE16" s="638"/>
      <c r="AI16" s="645"/>
      <c r="AJ16" s="645"/>
      <c r="AK16" s="645"/>
      <c r="AL16" s="645"/>
      <c r="AM16" s="645"/>
      <c r="AN16" s="645"/>
      <c r="AO16" s="645"/>
      <c r="AP16" s="645"/>
      <c r="AQ16" s="645"/>
      <c r="AR16" s="645"/>
      <c r="AS16" s="645"/>
      <c r="AT16" s="353"/>
      <c r="AU16" s="353"/>
      <c r="AV16" s="353"/>
      <c r="AW16" s="353"/>
      <c r="AX16" s="353"/>
      <c r="AZ16" s="2"/>
    </row>
    <row r="17" spans="1:52" ht="24" customHeight="1" x14ac:dyDescent="0.35">
      <c r="A17" s="2"/>
      <c r="B17" s="9"/>
      <c r="C17" s="7">
        <v>4</v>
      </c>
      <c r="D17" s="441" t="s">
        <v>232</v>
      </c>
      <c r="E17" s="441"/>
      <c r="F17" s="441"/>
      <c r="G17" s="441"/>
      <c r="H17" s="645"/>
      <c r="I17" s="645"/>
      <c r="J17" s="645"/>
      <c r="K17" s="645"/>
      <c r="L17" s="631">
        <f>L16+J$11</f>
        <v>1989</v>
      </c>
      <c r="M17" s="638">
        <f>M16*2</f>
        <v>576000</v>
      </c>
      <c r="N17" s="626"/>
      <c r="O17" s="626"/>
      <c r="P17" s="626"/>
      <c r="Q17" s="626"/>
      <c r="R17" s="626"/>
      <c r="S17" s="626"/>
      <c r="T17" s="626"/>
      <c r="U17" s="626"/>
      <c r="V17" s="626"/>
      <c r="W17" s="626"/>
      <c r="X17" s="626"/>
      <c r="Y17" s="626"/>
      <c r="Z17" s="637">
        <v>1988</v>
      </c>
      <c r="AA17" s="639">
        <v>250000</v>
      </c>
      <c r="AB17" s="626"/>
      <c r="AD17" s="631"/>
      <c r="AE17" s="638"/>
      <c r="AI17" s="645"/>
      <c r="AJ17" s="645"/>
      <c r="AK17" s="645"/>
      <c r="AL17" s="645"/>
      <c r="AM17" s="645"/>
      <c r="AN17" s="645"/>
      <c r="AO17" s="645"/>
      <c r="AP17" s="645"/>
      <c r="AQ17" s="645"/>
      <c r="AR17" s="645"/>
      <c r="AS17" s="645"/>
      <c r="AT17" s="353"/>
      <c r="AU17" s="353"/>
      <c r="AV17" s="353"/>
      <c r="AW17" s="353"/>
      <c r="AX17" s="353"/>
      <c r="AZ17" s="2"/>
    </row>
    <row r="18" spans="1:52" ht="24" customHeight="1" x14ac:dyDescent="0.35">
      <c r="A18" s="2"/>
      <c r="B18" s="5"/>
      <c r="C18" s="5"/>
      <c r="D18" s="441"/>
      <c r="E18" s="441"/>
      <c r="F18" s="441"/>
      <c r="G18" s="441"/>
      <c r="H18" s="646"/>
      <c r="I18" s="646"/>
      <c r="J18" s="646"/>
      <c r="K18" s="646"/>
      <c r="L18" s="631">
        <f>L17+J$11</f>
        <v>1991</v>
      </c>
      <c r="M18" s="638">
        <f>M17*2</f>
        <v>1152000</v>
      </c>
      <c r="N18" s="626"/>
      <c r="O18" s="626"/>
      <c r="P18" s="626"/>
      <c r="Q18" s="626"/>
      <c r="R18" s="626"/>
      <c r="S18" s="626"/>
      <c r="T18" s="626"/>
      <c r="U18" s="626"/>
      <c r="V18" s="626"/>
      <c r="W18" s="626"/>
      <c r="X18" s="626"/>
      <c r="Y18" s="626"/>
      <c r="Z18" s="637">
        <v>1989</v>
      </c>
      <c r="AA18" s="636">
        <v>1180235</v>
      </c>
      <c r="AB18" s="626"/>
      <c r="AD18" s="631"/>
      <c r="AE18" s="638"/>
      <c r="AI18" s="645"/>
      <c r="AJ18" s="645"/>
      <c r="AK18" s="645"/>
      <c r="AL18" s="645"/>
      <c r="AM18" s="645"/>
      <c r="AN18" s="645"/>
      <c r="AO18" s="645"/>
      <c r="AP18" s="645"/>
      <c r="AQ18" s="645"/>
      <c r="AR18" s="645"/>
      <c r="AS18" s="645"/>
      <c r="AT18" s="353"/>
      <c r="AU18" s="353"/>
      <c r="AV18" s="353"/>
      <c r="AW18" s="353"/>
      <c r="AX18" s="353"/>
      <c r="AZ18" s="2"/>
    </row>
    <row r="19" spans="1:52" ht="24" customHeight="1" x14ac:dyDescent="0.35">
      <c r="A19" s="2"/>
      <c r="B19" s="5"/>
      <c r="C19" s="7">
        <v>5</v>
      </c>
      <c r="D19" s="436" t="s">
        <v>231</v>
      </c>
      <c r="E19" s="436"/>
      <c r="F19" s="436"/>
      <c r="G19" s="436"/>
      <c r="H19" s="645"/>
      <c r="I19" s="645"/>
      <c r="J19" s="645"/>
      <c r="K19" s="645"/>
      <c r="L19" s="631">
        <f>L18+J$11</f>
        <v>1993</v>
      </c>
      <c r="M19" s="638">
        <f>M18*2</f>
        <v>2304000</v>
      </c>
      <c r="N19" s="626"/>
      <c r="O19" s="645"/>
      <c r="P19" s="645"/>
      <c r="Q19" s="645"/>
      <c r="R19" s="645"/>
      <c r="S19" s="645"/>
      <c r="T19" s="645"/>
      <c r="U19" s="645"/>
      <c r="V19" s="645"/>
      <c r="W19" s="645"/>
      <c r="X19" s="645"/>
      <c r="Y19" s="645"/>
      <c r="Z19" s="637">
        <v>1993</v>
      </c>
      <c r="AA19" s="636">
        <v>3100000</v>
      </c>
      <c r="AB19" s="645"/>
      <c r="AD19" s="631"/>
      <c r="AE19" s="638"/>
      <c r="AI19" s="645"/>
      <c r="AJ19" s="645"/>
      <c r="AK19" s="645"/>
      <c r="AL19" s="645"/>
      <c r="AM19" s="645"/>
      <c r="AN19" s="645"/>
      <c r="AO19" s="645"/>
      <c r="AP19" s="645"/>
      <c r="AQ19" s="645"/>
      <c r="AR19" s="645"/>
      <c r="AS19" s="645"/>
      <c r="AT19" s="353"/>
      <c r="AU19" s="353"/>
      <c r="AV19" s="353"/>
      <c r="AW19" s="353"/>
      <c r="AX19" s="353"/>
      <c r="AZ19" s="2"/>
    </row>
    <row r="20" spans="1:52" ht="24" customHeight="1" x14ac:dyDescent="0.35">
      <c r="A20" s="2"/>
      <c r="B20" s="5"/>
      <c r="C20" s="7"/>
      <c r="D20" s="436"/>
      <c r="E20" s="436"/>
      <c r="F20" s="436"/>
      <c r="G20" s="436"/>
      <c r="H20" s="645"/>
      <c r="I20" s="645"/>
      <c r="J20" s="645"/>
      <c r="K20" s="645"/>
      <c r="L20" s="631">
        <f>L19+J$11</f>
        <v>1995</v>
      </c>
      <c r="M20" s="638">
        <f>M19*2</f>
        <v>4608000</v>
      </c>
      <c r="N20" s="626"/>
      <c r="O20" s="645"/>
      <c r="P20" s="645"/>
      <c r="Q20" s="645"/>
      <c r="R20" s="645"/>
      <c r="S20" s="645"/>
      <c r="T20" s="645"/>
      <c r="U20" s="645"/>
      <c r="V20" s="645"/>
      <c r="W20" s="645"/>
      <c r="X20" s="645"/>
      <c r="Y20" s="645"/>
      <c r="Z20" s="637">
        <v>1995</v>
      </c>
      <c r="AA20" s="639">
        <v>5500000</v>
      </c>
      <c r="AB20" s="645"/>
      <c r="AD20" s="631"/>
      <c r="AE20" s="638"/>
      <c r="AI20" s="645"/>
      <c r="AJ20" s="645"/>
      <c r="AK20" s="645"/>
      <c r="AL20" s="645"/>
      <c r="AM20" s="645"/>
      <c r="AN20" s="645"/>
      <c r="AO20" s="645"/>
      <c r="AP20" s="645"/>
      <c r="AQ20" s="645"/>
      <c r="AR20" s="645"/>
      <c r="AS20" s="645"/>
      <c r="AT20" s="353"/>
      <c r="AU20" s="353"/>
      <c r="AV20" s="353"/>
      <c r="AW20" s="353"/>
      <c r="AX20" s="353"/>
      <c r="AZ20" s="2"/>
    </row>
    <row r="21" spans="1:52" ht="24" customHeight="1" x14ac:dyDescent="0.35">
      <c r="A21" s="2"/>
      <c r="B21" s="10"/>
      <c r="C21" s="7">
        <v>6</v>
      </c>
      <c r="D21" s="436" t="s">
        <v>230</v>
      </c>
      <c r="E21" s="436"/>
      <c r="F21" s="436"/>
      <c r="G21" s="436"/>
      <c r="H21" s="645"/>
      <c r="I21" s="645"/>
      <c r="J21" s="645"/>
      <c r="K21" s="645"/>
      <c r="L21" s="631">
        <f>L20+J$11</f>
        <v>1997</v>
      </c>
      <c r="M21" s="638">
        <f>M20*2</f>
        <v>9216000</v>
      </c>
      <c r="N21" s="626"/>
      <c r="O21" s="645"/>
      <c r="P21" s="52"/>
      <c r="Q21" s="645"/>
      <c r="R21" s="645"/>
      <c r="S21" s="645"/>
      <c r="T21" s="645"/>
      <c r="U21" s="645"/>
      <c r="V21" s="645"/>
      <c r="W21" s="645"/>
      <c r="X21" s="645"/>
      <c r="Y21" s="645"/>
      <c r="Z21" s="637">
        <v>1997</v>
      </c>
      <c r="AA21" s="636">
        <v>7500000</v>
      </c>
      <c r="AB21" s="645"/>
      <c r="AD21" s="631"/>
      <c r="AE21" s="638"/>
      <c r="AI21" s="645"/>
      <c r="AJ21" s="645"/>
      <c r="AK21" s="645"/>
      <c r="AL21" s="645"/>
      <c r="AM21" s="645"/>
      <c r="AN21" s="645"/>
      <c r="AO21" s="645"/>
      <c r="AP21" s="645"/>
      <c r="AQ21" s="645"/>
      <c r="AR21" s="645"/>
      <c r="AS21" s="645"/>
      <c r="AT21" s="353"/>
      <c r="AU21" s="353"/>
      <c r="AV21" s="353"/>
      <c r="AW21" s="353"/>
      <c r="AX21" s="353"/>
      <c r="AZ21" s="2"/>
    </row>
    <row r="22" spans="1:52" ht="24" customHeight="1" x14ac:dyDescent="0.4">
      <c r="A22" s="2"/>
      <c r="B22" s="10"/>
      <c r="C22" s="644"/>
      <c r="D22" s="436"/>
      <c r="E22" s="436"/>
      <c r="F22" s="436"/>
      <c r="G22" s="436"/>
      <c r="H22" s="353"/>
      <c r="I22" s="353"/>
      <c r="J22" s="353"/>
      <c r="K22" s="353"/>
      <c r="L22" s="631">
        <f>L21+J$11</f>
        <v>1999</v>
      </c>
      <c r="M22" s="638">
        <f>M21*2</f>
        <v>18432000</v>
      </c>
      <c r="N22" s="626"/>
      <c r="O22" s="353"/>
      <c r="Q22" s="360"/>
      <c r="R22" s="360"/>
      <c r="S22" s="360"/>
      <c r="T22" s="360"/>
      <c r="U22" s="360"/>
      <c r="V22" s="360"/>
      <c r="W22" s="360"/>
      <c r="X22" s="360"/>
      <c r="Y22" s="360"/>
      <c r="Z22" s="637">
        <v>1998</v>
      </c>
      <c r="AA22" s="636">
        <v>7500000</v>
      </c>
      <c r="AB22" s="360"/>
      <c r="AD22" s="631"/>
      <c r="AE22" s="638"/>
      <c r="AI22" s="360"/>
      <c r="AJ22" s="360"/>
      <c r="AK22" s="353"/>
      <c r="AL22" s="353"/>
      <c r="AM22" s="353"/>
      <c r="AN22" s="353"/>
      <c r="AO22" s="353"/>
      <c r="AP22" s="353"/>
      <c r="AQ22" s="353"/>
      <c r="AR22" s="353"/>
      <c r="AS22" s="353"/>
      <c r="AT22" s="353"/>
      <c r="AU22" s="353"/>
      <c r="AV22" s="353"/>
      <c r="AW22" s="353"/>
      <c r="AX22" s="353"/>
      <c r="AZ22" s="2"/>
    </row>
    <row r="23" spans="1:52" ht="24" customHeight="1" x14ac:dyDescent="0.35">
      <c r="A23" s="2"/>
      <c r="B23" s="10"/>
      <c r="C23" s="7">
        <v>7</v>
      </c>
      <c r="D23" s="436" t="s">
        <v>229</v>
      </c>
      <c r="E23" s="436"/>
      <c r="F23" s="436"/>
      <c r="G23" s="436"/>
      <c r="H23" s="353"/>
      <c r="I23" s="353"/>
      <c r="J23" s="353"/>
      <c r="K23" s="353"/>
      <c r="L23" s="631">
        <f>L22+J$11</f>
        <v>2001</v>
      </c>
      <c r="M23" s="638">
        <f>M22*2</f>
        <v>36864000</v>
      </c>
      <c r="N23" s="626"/>
      <c r="O23" s="353"/>
      <c r="P23" s="353"/>
      <c r="Q23" s="360"/>
      <c r="R23" s="360"/>
      <c r="S23" s="360"/>
      <c r="T23" s="360"/>
      <c r="U23" s="360"/>
      <c r="V23" s="360"/>
      <c r="W23" s="360"/>
      <c r="X23" s="360"/>
      <c r="Y23" s="360"/>
      <c r="Z23" s="637">
        <v>1999</v>
      </c>
      <c r="AA23" s="636">
        <v>27400000</v>
      </c>
      <c r="AB23" s="360"/>
      <c r="AD23" s="631"/>
      <c r="AE23" s="638"/>
      <c r="AI23" s="360"/>
      <c r="AJ23" s="360"/>
      <c r="AK23" s="353"/>
      <c r="AL23" s="353"/>
      <c r="AM23" s="353"/>
      <c r="AN23" s="353"/>
      <c r="AO23" s="353"/>
      <c r="AP23" s="353"/>
      <c r="AQ23" s="353"/>
      <c r="AR23" s="353"/>
      <c r="AS23" s="353"/>
      <c r="AT23" s="353"/>
      <c r="AU23" s="353"/>
      <c r="AV23" s="353"/>
      <c r="AW23" s="353"/>
      <c r="AX23" s="353"/>
      <c r="AZ23" s="2"/>
    </row>
    <row r="24" spans="1:52" ht="24" customHeight="1" x14ac:dyDescent="0.35">
      <c r="A24" s="2"/>
      <c r="B24" s="10"/>
      <c r="C24" s="643"/>
      <c r="D24" s="436"/>
      <c r="E24" s="436"/>
      <c r="F24" s="436"/>
      <c r="G24" s="436"/>
      <c r="H24" s="353"/>
      <c r="I24" s="353"/>
      <c r="J24" s="353"/>
      <c r="K24" s="353"/>
      <c r="L24" s="631">
        <f>L23+J$11</f>
        <v>2003</v>
      </c>
      <c r="M24" s="638">
        <f>M23*2</f>
        <v>73728000</v>
      </c>
      <c r="N24" s="626"/>
      <c r="O24" s="353"/>
      <c r="P24" s="353"/>
      <c r="Q24" s="360"/>
      <c r="R24" s="360"/>
      <c r="S24" s="360"/>
      <c r="T24" s="360"/>
      <c r="U24" s="360"/>
      <c r="V24" s="360"/>
      <c r="W24" s="360"/>
      <c r="X24" s="360"/>
      <c r="Y24" s="360"/>
      <c r="Z24" s="637">
        <v>2000</v>
      </c>
      <c r="AA24" s="636">
        <v>42000000</v>
      </c>
      <c r="AB24" s="360"/>
      <c r="AD24" s="631"/>
      <c r="AE24" s="638"/>
      <c r="AI24" s="360"/>
      <c r="AJ24" s="360"/>
      <c r="AK24" s="353"/>
      <c r="AL24" s="353"/>
      <c r="AM24" s="353"/>
      <c r="AN24" s="353"/>
      <c r="AO24" s="353"/>
      <c r="AP24" s="353"/>
      <c r="AQ24" s="353"/>
      <c r="AR24" s="353"/>
      <c r="AS24" s="353"/>
      <c r="AT24" s="353"/>
      <c r="AU24" s="353"/>
      <c r="AV24" s="353"/>
      <c r="AW24" s="353"/>
      <c r="AX24" s="353"/>
      <c r="AZ24" s="2"/>
    </row>
    <row r="25" spans="1:52" ht="24" customHeight="1" x14ac:dyDescent="0.35">
      <c r="A25" s="2"/>
      <c r="B25" s="80"/>
      <c r="C25" s="7"/>
      <c r="D25" s="436" t="s">
        <v>228</v>
      </c>
      <c r="E25" s="436"/>
      <c r="F25" s="436"/>
      <c r="G25" s="436"/>
      <c r="H25" s="353"/>
      <c r="I25" s="353"/>
      <c r="J25" s="353"/>
      <c r="K25" s="353"/>
      <c r="L25" s="631">
        <f>L24+J$11</f>
        <v>2005</v>
      </c>
      <c r="M25" s="638">
        <f>M24*2</f>
        <v>147456000</v>
      </c>
      <c r="N25" s="626"/>
      <c r="O25" s="353"/>
      <c r="P25" s="353"/>
      <c r="Q25" s="360"/>
      <c r="R25" s="360"/>
      <c r="S25" s="360"/>
      <c r="T25" s="360"/>
      <c r="U25" s="360"/>
      <c r="V25" s="360"/>
      <c r="W25" s="360"/>
      <c r="X25" s="360"/>
      <c r="Y25" s="360"/>
      <c r="Z25" s="637">
        <v>2001</v>
      </c>
      <c r="AA25" s="636">
        <v>45000000</v>
      </c>
      <c r="AB25" s="360"/>
      <c r="AD25" s="631"/>
      <c r="AE25" s="638"/>
      <c r="AI25" s="360"/>
      <c r="AJ25" s="360"/>
      <c r="AK25" s="353"/>
      <c r="AL25" s="353"/>
      <c r="AM25" s="353"/>
      <c r="AN25" s="353"/>
      <c r="AO25" s="353"/>
      <c r="AP25" s="353"/>
      <c r="AQ25" s="353"/>
      <c r="AR25" s="353"/>
      <c r="AS25" s="353"/>
      <c r="AT25" s="353"/>
      <c r="AU25" s="353"/>
      <c r="AV25" s="353"/>
      <c r="AW25" s="353"/>
      <c r="AX25" s="353"/>
      <c r="AZ25" s="2"/>
    </row>
    <row r="26" spans="1:52" ht="25.4" customHeight="1" x14ac:dyDescent="0.35">
      <c r="A26" s="2"/>
      <c r="B26" s="80"/>
      <c r="C26" s="7">
        <v>8</v>
      </c>
      <c r="D26" s="436"/>
      <c r="E26" s="436"/>
      <c r="F26" s="436"/>
      <c r="G26" s="436"/>
      <c r="H26" s="353"/>
      <c r="I26" s="353"/>
      <c r="J26" s="353"/>
      <c r="K26" s="353"/>
      <c r="L26" s="631">
        <f>L25+J$11</f>
        <v>2007</v>
      </c>
      <c r="M26" s="638">
        <f>M25*2</f>
        <v>294912000</v>
      </c>
      <c r="N26" s="626"/>
      <c r="O26" s="353"/>
      <c r="P26" s="353"/>
      <c r="Q26" s="360"/>
      <c r="R26" s="360"/>
      <c r="S26" s="360"/>
      <c r="T26" s="360"/>
      <c r="U26" s="360"/>
      <c r="V26" s="360"/>
      <c r="W26" s="360"/>
      <c r="X26" s="360"/>
      <c r="Y26" s="360"/>
      <c r="Z26" s="637">
        <v>2002</v>
      </c>
      <c r="AA26" s="636">
        <v>55000000</v>
      </c>
      <c r="AB26" s="360"/>
      <c r="AD26" s="631"/>
      <c r="AE26" s="638"/>
      <c r="AI26" s="360"/>
      <c r="AJ26" s="360"/>
      <c r="AK26" s="353"/>
      <c r="AL26" s="353"/>
      <c r="AM26" s="353"/>
      <c r="AN26" s="353"/>
      <c r="AO26" s="353"/>
      <c r="AP26" s="353"/>
      <c r="AQ26" s="353"/>
      <c r="AR26" s="353"/>
      <c r="AS26" s="353"/>
      <c r="AT26" s="353"/>
      <c r="AU26" s="353"/>
      <c r="AV26" s="353"/>
      <c r="AW26" s="353"/>
      <c r="AX26" s="353"/>
      <c r="AZ26" s="2"/>
    </row>
    <row r="27" spans="1:52" ht="25.4" customHeight="1" x14ac:dyDescent="0.35">
      <c r="A27" s="2"/>
      <c r="B27" s="80"/>
      <c r="C27" s="80"/>
      <c r="D27" s="436"/>
      <c r="E27" s="436"/>
      <c r="F27" s="436"/>
      <c r="G27" s="436"/>
      <c r="H27" s="353"/>
      <c r="I27" s="353"/>
      <c r="J27" s="353"/>
      <c r="K27" s="353"/>
      <c r="L27" s="631">
        <f>L26+J$11</f>
        <v>2009</v>
      </c>
      <c r="M27" s="638">
        <f>M26*2</f>
        <v>589824000</v>
      </c>
      <c r="N27" s="626"/>
      <c r="O27" s="353"/>
      <c r="P27" s="353"/>
      <c r="Q27" s="360"/>
      <c r="R27" s="360"/>
      <c r="S27" s="360"/>
      <c r="T27" s="360"/>
      <c r="U27" s="360"/>
      <c r="V27" s="360"/>
      <c r="W27" s="360"/>
      <c r="X27" s="360"/>
      <c r="Y27" s="360"/>
      <c r="Z27" s="637">
        <v>2004</v>
      </c>
      <c r="AA27" s="636">
        <v>112000000</v>
      </c>
      <c r="AB27" s="360"/>
      <c r="AD27" s="631"/>
      <c r="AE27" s="638"/>
      <c r="AI27" s="360"/>
      <c r="AJ27" s="360"/>
      <c r="AK27" s="353"/>
      <c r="AL27" s="353"/>
      <c r="AM27" s="353"/>
      <c r="AN27" s="353"/>
      <c r="AO27" s="353"/>
      <c r="AP27" s="353"/>
      <c r="AQ27" s="353"/>
      <c r="AR27" s="353"/>
      <c r="AS27" s="353"/>
      <c r="AT27" s="353"/>
      <c r="AU27" s="353"/>
      <c r="AV27" s="353"/>
      <c r="AW27" s="353"/>
      <c r="AX27" s="353"/>
      <c r="AZ27" s="2"/>
    </row>
    <row r="28" spans="1:52" ht="25.4" customHeight="1" x14ac:dyDescent="0.35">
      <c r="A28" s="2"/>
      <c r="B28" s="5"/>
      <c r="C28" s="11"/>
      <c r="D28" s="11"/>
      <c r="E28" s="11"/>
      <c r="F28" s="11"/>
      <c r="G28" s="5"/>
      <c r="H28" s="353"/>
      <c r="I28" s="353"/>
      <c r="J28" s="353"/>
      <c r="K28" s="353"/>
      <c r="L28" s="631">
        <f>L27+J$11</f>
        <v>2011</v>
      </c>
      <c r="M28" s="638">
        <f>M27*2</f>
        <v>1179648000</v>
      </c>
      <c r="N28" s="626"/>
      <c r="O28" s="353"/>
      <c r="P28" s="353"/>
      <c r="Q28" s="360"/>
      <c r="R28" s="360"/>
      <c r="S28" s="360"/>
      <c r="T28" s="360"/>
      <c r="U28" s="360"/>
      <c r="V28" s="360"/>
      <c r="W28" s="360"/>
      <c r="X28" s="360"/>
      <c r="Y28" s="360"/>
      <c r="Z28" s="637">
        <v>2006</v>
      </c>
      <c r="AA28" s="636">
        <v>291000000</v>
      </c>
      <c r="AB28" s="360"/>
      <c r="AD28" s="631"/>
      <c r="AE28" s="638"/>
      <c r="AI28" s="360"/>
      <c r="AJ28" s="360"/>
      <c r="AK28" s="353" t="str">
        <f>[7]Microprocessors!E104</f>
        <v>*This data with minor changes comes from Wikipedia https://www.wikiwand.com/en/Transistor_count.</v>
      </c>
      <c r="AL28" s="353"/>
      <c r="AM28" s="353"/>
      <c r="AN28" s="353"/>
      <c r="AO28" s="353"/>
      <c r="AP28" s="353"/>
      <c r="AQ28" s="353"/>
      <c r="AR28" s="353"/>
      <c r="AS28" s="353"/>
      <c r="AT28" s="353"/>
      <c r="AU28" s="353"/>
      <c r="AV28" s="353"/>
      <c r="AW28" s="353"/>
      <c r="AX28" s="353"/>
      <c r="AZ28" s="2"/>
    </row>
    <row r="29" spans="1:52" ht="25.4" customHeight="1" x14ac:dyDescent="0.35">
      <c r="A29" s="16" t="s">
        <v>0</v>
      </c>
      <c r="B29" s="642"/>
      <c r="C29" s="641"/>
      <c r="D29" s="640"/>
      <c r="E29" s="11"/>
      <c r="F29" s="11"/>
      <c r="G29" s="5"/>
      <c r="L29" s="631"/>
      <c r="M29" s="638"/>
      <c r="N29" s="626"/>
      <c r="Q29" s="360"/>
      <c r="R29" s="360"/>
      <c r="S29" s="360"/>
      <c r="T29" s="360"/>
      <c r="U29" s="360"/>
      <c r="V29" s="360"/>
      <c r="W29" s="360"/>
      <c r="X29" s="360"/>
      <c r="Y29" s="360"/>
      <c r="Z29" s="637">
        <v>2007</v>
      </c>
      <c r="AA29" s="636">
        <v>411000000</v>
      </c>
      <c r="AB29" s="360"/>
      <c r="AD29" s="631"/>
      <c r="AE29" s="638"/>
      <c r="AI29" s="37"/>
      <c r="AJ29" s="37"/>
      <c r="AZ29" s="2"/>
    </row>
    <row r="30" spans="1:52" ht="25.4" customHeight="1" x14ac:dyDescent="0.35">
      <c r="A30" s="2"/>
      <c r="B30" s="5"/>
      <c r="C30" s="444" t="s">
        <v>227</v>
      </c>
      <c r="D30" s="444"/>
      <c r="E30" s="444"/>
      <c r="F30" s="444"/>
      <c r="G30" s="444"/>
      <c r="L30" s="631"/>
      <c r="M30" s="638"/>
      <c r="N30" s="626"/>
      <c r="Q30" s="360"/>
      <c r="R30" s="360"/>
      <c r="S30" s="360"/>
      <c r="T30" s="360"/>
      <c r="U30" s="360"/>
      <c r="V30" s="360"/>
      <c r="W30" s="360"/>
      <c r="X30" s="360"/>
      <c r="Y30" s="360"/>
      <c r="Z30" s="637">
        <v>2008</v>
      </c>
      <c r="AA30" s="636">
        <v>1900000000</v>
      </c>
      <c r="AB30" s="360"/>
      <c r="AD30" s="631"/>
      <c r="AE30" s="638"/>
      <c r="AI30" s="37"/>
      <c r="AJ30" s="37"/>
      <c r="AZ30" s="2"/>
    </row>
    <row r="31" spans="1:52" ht="25.4" customHeight="1" x14ac:dyDescent="0.35">
      <c r="A31" s="2"/>
      <c r="B31" s="5"/>
      <c r="C31" s="444"/>
      <c r="D31" s="444"/>
      <c r="E31" s="444"/>
      <c r="F31" s="444"/>
      <c r="G31" s="444"/>
      <c r="L31" s="631"/>
      <c r="M31" s="638"/>
      <c r="N31" s="626"/>
      <c r="Q31" s="360"/>
      <c r="R31" s="360"/>
      <c r="S31" s="360"/>
      <c r="T31" s="360"/>
      <c r="U31" s="360"/>
      <c r="V31" s="360"/>
      <c r="W31" s="360"/>
      <c r="X31" s="360"/>
      <c r="Y31" s="360"/>
      <c r="Z31" s="637">
        <v>2010</v>
      </c>
      <c r="AA31" s="639">
        <v>2300000000</v>
      </c>
      <c r="AB31" s="360"/>
      <c r="AD31" s="631"/>
      <c r="AE31" s="638"/>
      <c r="AI31" s="37"/>
      <c r="AJ31" s="37"/>
      <c r="AZ31" s="2"/>
    </row>
    <row r="32" spans="1:52" ht="25.4" customHeight="1" x14ac:dyDescent="0.35">
      <c r="A32" s="2"/>
      <c r="B32" s="5"/>
      <c r="C32" s="444"/>
      <c r="D32" s="444"/>
      <c r="E32" s="444"/>
      <c r="F32" s="444"/>
      <c r="G32" s="444"/>
      <c r="L32" s="631"/>
      <c r="M32" s="630"/>
      <c r="N32" s="626"/>
      <c r="Q32" s="360"/>
      <c r="R32" s="360"/>
      <c r="S32" s="360"/>
      <c r="T32" s="360"/>
      <c r="U32" s="360"/>
      <c r="V32" s="360"/>
      <c r="W32" s="360"/>
      <c r="X32" s="360"/>
      <c r="Y32" s="360"/>
      <c r="Z32" s="637">
        <v>2011</v>
      </c>
      <c r="AA32" s="636">
        <v>2600000000</v>
      </c>
      <c r="AB32" s="360"/>
      <c r="AD32" s="631"/>
      <c r="AE32" s="630"/>
      <c r="AZ32" s="2"/>
    </row>
    <row r="33" spans="1:52" ht="25.4" customHeight="1" x14ac:dyDescent="0.35">
      <c r="A33" s="2"/>
      <c r="B33" s="5"/>
      <c r="C33" s="5"/>
      <c r="D33" s="5"/>
      <c r="E33" s="5"/>
      <c r="F33" s="5"/>
      <c r="G33" s="5"/>
      <c r="L33" s="631"/>
      <c r="M33" s="630"/>
      <c r="N33" s="626"/>
      <c r="Q33" s="360"/>
      <c r="R33" s="360"/>
      <c r="S33" s="360"/>
      <c r="T33" s="360"/>
      <c r="U33" s="360"/>
      <c r="V33" s="360"/>
      <c r="W33" s="360"/>
      <c r="X33" s="360"/>
      <c r="Y33" s="360"/>
      <c r="Z33" s="637">
        <v>2012</v>
      </c>
      <c r="AA33" s="636">
        <v>3100000000</v>
      </c>
      <c r="AB33" s="360"/>
      <c r="AD33" s="631"/>
      <c r="AE33" s="630"/>
      <c r="AZ33" s="2"/>
    </row>
    <row r="34" spans="1:52" ht="25.4" customHeight="1" thickBot="1" x14ac:dyDescent="0.4">
      <c r="A34" s="2"/>
      <c r="B34" s="5"/>
      <c r="C34" s="5"/>
      <c r="D34" s="5"/>
      <c r="E34" s="5"/>
      <c r="F34" s="5"/>
      <c r="G34" s="5"/>
      <c r="L34" s="631"/>
      <c r="M34" s="630"/>
      <c r="N34" s="626"/>
      <c r="Q34" s="360"/>
      <c r="R34" s="360"/>
      <c r="S34" s="360"/>
      <c r="T34" s="360"/>
      <c r="U34" s="360"/>
      <c r="V34" s="360"/>
      <c r="W34" s="360"/>
      <c r="X34" s="360"/>
      <c r="Y34" s="360"/>
      <c r="Z34" s="635">
        <v>2014</v>
      </c>
      <c r="AA34" s="634">
        <v>5560000000</v>
      </c>
      <c r="AB34" s="360"/>
      <c r="AD34" s="631"/>
      <c r="AE34" s="630"/>
      <c r="AL34" s="622">
        <v>1974</v>
      </c>
      <c r="AZ34" s="2"/>
    </row>
    <row r="35" spans="1:52" ht="25.4" customHeight="1" x14ac:dyDescent="0.35">
      <c r="A35" s="2"/>
      <c r="B35" s="5"/>
      <c r="C35" s="5"/>
      <c r="D35" s="5"/>
      <c r="E35" s="5"/>
      <c r="F35" s="5"/>
      <c r="G35" s="5"/>
      <c r="L35" s="631"/>
      <c r="M35" s="630"/>
      <c r="N35" s="626"/>
      <c r="AD35" s="631"/>
      <c r="AE35" s="630"/>
      <c r="AL35" s="622">
        <v>1976</v>
      </c>
      <c r="AZ35" s="2"/>
    </row>
    <row r="36" spans="1:52" ht="25.4" customHeight="1" x14ac:dyDescent="0.35">
      <c r="A36" s="2"/>
      <c r="B36" s="5"/>
      <c r="C36" s="5"/>
      <c r="D36" s="5"/>
      <c r="E36" s="5"/>
      <c r="F36" s="5"/>
      <c r="G36" s="5"/>
      <c r="L36" s="631"/>
      <c r="M36" s="630"/>
      <c r="N36" s="626"/>
      <c r="Z36" s="633"/>
      <c r="AA36" s="632"/>
      <c r="AD36" s="631"/>
      <c r="AE36" s="630"/>
      <c r="AL36" s="622">
        <v>1978</v>
      </c>
      <c r="AZ36" s="2"/>
    </row>
    <row r="37" spans="1:52" ht="25.4" customHeight="1" x14ac:dyDescent="0.35">
      <c r="A37" s="2"/>
      <c r="B37" s="5"/>
      <c r="C37" s="5"/>
      <c r="D37" s="5"/>
      <c r="E37" s="5"/>
      <c r="F37" s="5"/>
      <c r="G37" s="5"/>
      <c r="L37" s="631"/>
      <c r="M37" s="630"/>
      <c r="N37" s="626"/>
      <c r="AD37" s="631"/>
      <c r="AE37" s="630"/>
      <c r="AL37" s="622">
        <v>1979</v>
      </c>
      <c r="AZ37" s="2"/>
    </row>
    <row r="38" spans="1:52" ht="25.4" customHeight="1" x14ac:dyDescent="0.35">
      <c r="A38" s="2"/>
      <c r="B38" s="5"/>
      <c r="C38" s="5"/>
      <c r="D38" s="5"/>
      <c r="E38" s="5"/>
      <c r="F38" s="5"/>
      <c r="G38" s="5"/>
      <c r="L38" s="631"/>
      <c r="M38" s="630"/>
      <c r="N38" s="626"/>
      <c r="AD38" s="631"/>
      <c r="AE38" s="630"/>
      <c r="AL38" s="622">
        <v>1982</v>
      </c>
      <c r="AZ38" s="2"/>
    </row>
    <row r="39" spans="1:52" ht="22.5" customHeight="1" x14ac:dyDescent="0.35">
      <c r="A39" s="2"/>
      <c r="B39" s="5"/>
      <c r="C39" s="5"/>
      <c r="D39" s="5"/>
      <c r="E39" s="5"/>
      <c r="F39" s="5"/>
      <c r="G39" s="5"/>
      <c r="L39" s="631"/>
      <c r="M39" s="630"/>
      <c r="N39" s="626"/>
      <c r="Z39" s="625"/>
      <c r="AA39" s="625"/>
      <c r="AC39" s="625"/>
      <c r="AD39" s="631"/>
      <c r="AE39" s="630"/>
      <c r="AF39" s="625"/>
      <c r="AG39" s="625"/>
      <c r="AH39" s="625"/>
      <c r="AL39" s="622">
        <v>1985</v>
      </c>
      <c r="AZ39" s="2"/>
    </row>
    <row r="40" spans="1:52" ht="22.5" customHeight="1" x14ac:dyDescent="0.35">
      <c r="A40" s="2"/>
      <c r="B40" s="5"/>
      <c r="C40" s="5"/>
      <c r="D40" s="5"/>
      <c r="E40" s="5"/>
      <c r="F40" s="5"/>
      <c r="G40" s="5"/>
      <c r="L40" s="631"/>
      <c r="M40" s="630"/>
      <c r="N40" s="626"/>
      <c r="Z40" s="625"/>
      <c r="AA40" s="625"/>
      <c r="AC40" s="625"/>
      <c r="AD40" s="631"/>
      <c r="AE40" s="630"/>
      <c r="AF40" s="625"/>
      <c r="AG40" s="625"/>
      <c r="AH40" s="625"/>
      <c r="AL40" s="622">
        <v>1988</v>
      </c>
      <c r="AZ40" s="2"/>
    </row>
    <row r="41" spans="1:52" ht="22.5" customHeight="1" x14ac:dyDescent="0.35">
      <c r="A41" s="2"/>
      <c r="B41" s="5"/>
      <c r="C41" s="5"/>
      <c r="D41" s="5"/>
      <c r="E41" s="5"/>
      <c r="F41" s="5"/>
      <c r="G41" s="5"/>
      <c r="L41" s="631"/>
      <c r="M41" s="630"/>
      <c r="N41" s="626"/>
      <c r="Z41" s="625"/>
      <c r="AA41" s="625"/>
      <c r="AC41" s="625"/>
      <c r="AD41" s="631"/>
      <c r="AE41" s="630"/>
      <c r="AF41" s="625"/>
      <c r="AG41" s="625"/>
      <c r="AH41" s="625"/>
      <c r="AL41" s="622">
        <v>1989</v>
      </c>
      <c r="AZ41" s="2"/>
    </row>
    <row r="42" spans="1:52" ht="22.5" customHeight="1" x14ac:dyDescent="0.35">
      <c r="A42" s="2"/>
      <c r="B42" s="443" t="s">
        <v>226</v>
      </c>
      <c r="C42" s="443"/>
      <c r="D42" s="443"/>
      <c r="E42" s="443"/>
      <c r="F42" s="443"/>
      <c r="G42" s="2"/>
      <c r="L42" s="631"/>
      <c r="M42" s="630"/>
      <c r="N42" s="626"/>
      <c r="Z42" s="625"/>
      <c r="AA42" s="625"/>
      <c r="AC42" s="625"/>
      <c r="AD42" s="631"/>
      <c r="AE42" s="630"/>
      <c r="AF42" s="625"/>
      <c r="AG42" s="625"/>
      <c r="AH42" s="625"/>
      <c r="AL42" s="622">
        <v>1993</v>
      </c>
      <c r="AS42" s="2"/>
      <c r="AY42" s="2"/>
      <c r="AZ42" s="2"/>
    </row>
    <row r="43" spans="1:52" ht="22.5" customHeight="1" x14ac:dyDescent="0.35">
      <c r="L43" s="631"/>
      <c r="M43" s="630"/>
      <c r="N43" s="626"/>
      <c r="AD43" s="631"/>
      <c r="AE43" s="630"/>
      <c r="AL43" s="622">
        <v>1995</v>
      </c>
    </row>
    <row r="44" spans="1:52" ht="22.5" customHeight="1" x14ac:dyDescent="0.35">
      <c r="L44" s="631"/>
      <c r="M44" s="630"/>
      <c r="N44" s="626"/>
      <c r="AD44" s="631"/>
      <c r="AE44" s="630"/>
      <c r="AL44" s="622">
        <v>1997</v>
      </c>
    </row>
    <row r="45" spans="1:52" ht="22.5" customHeight="1" x14ac:dyDescent="0.35">
      <c r="L45" s="631"/>
      <c r="M45" s="630"/>
      <c r="N45" s="626"/>
      <c r="AD45" s="631"/>
      <c r="AE45" s="630"/>
      <c r="AL45" s="622">
        <v>1998</v>
      </c>
    </row>
    <row r="46" spans="1:52" ht="22.5" customHeight="1" x14ac:dyDescent="0.35">
      <c r="L46" s="631"/>
      <c r="M46" s="630"/>
      <c r="N46" s="626"/>
      <c r="AD46" s="631"/>
      <c r="AE46" s="630"/>
      <c r="AL46" s="622">
        <v>1999</v>
      </c>
    </row>
    <row r="47" spans="1:52" ht="22.5" customHeight="1" x14ac:dyDescent="0.35">
      <c r="L47" s="631"/>
      <c r="M47" s="630"/>
      <c r="N47" s="626"/>
      <c r="AD47" s="631"/>
      <c r="AE47" s="630"/>
      <c r="AL47" s="622">
        <v>2000</v>
      </c>
    </row>
    <row r="48" spans="1:52" ht="22.5" customHeight="1" x14ac:dyDescent="0.35">
      <c r="L48" s="631"/>
      <c r="M48" s="630"/>
      <c r="N48" s="626"/>
      <c r="AD48" s="631"/>
      <c r="AE48" s="630"/>
      <c r="AL48" s="622">
        <v>2001</v>
      </c>
    </row>
    <row r="49" spans="4:38" ht="22.5" customHeight="1" x14ac:dyDescent="0.35">
      <c r="L49" s="631"/>
      <c r="M49" s="630"/>
      <c r="N49" s="626"/>
      <c r="AD49" s="631"/>
      <c r="AE49" s="630"/>
      <c r="AL49" s="622">
        <v>2002</v>
      </c>
    </row>
    <row r="50" spans="4:38" ht="22.5" customHeight="1" x14ac:dyDescent="0.35">
      <c r="L50" s="631"/>
      <c r="M50" s="630"/>
      <c r="N50" s="626"/>
      <c r="AD50" s="631"/>
      <c r="AE50" s="630"/>
      <c r="AL50" s="622">
        <v>2003</v>
      </c>
    </row>
    <row r="51" spans="4:38" ht="22.5" customHeight="1" thickBot="1" x14ac:dyDescent="0.4">
      <c r="L51" s="629"/>
      <c r="M51" s="628"/>
      <c r="N51" s="626"/>
      <c r="AD51" s="629"/>
      <c r="AE51" s="628"/>
      <c r="AL51" s="622">
        <v>2004</v>
      </c>
    </row>
    <row r="52" spans="4:38" ht="22.5" customHeight="1" x14ac:dyDescent="0.35">
      <c r="L52" s="626"/>
      <c r="M52" s="627"/>
      <c r="N52" s="626"/>
      <c r="AL52" s="622">
        <v>2006</v>
      </c>
    </row>
    <row r="53" spans="4:38" ht="22.5" customHeight="1" x14ac:dyDescent="0.35">
      <c r="L53" s="626"/>
      <c r="M53" s="627"/>
      <c r="N53" s="626"/>
      <c r="AL53" s="622">
        <v>2007</v>
      </c>
    </row>
    <row r="54" spans="4:38" ht="22.5" customHeight="1" x14ac:dyDescent="0.35">
      <c r="L54" s="626"/>
      <c r="M54" s="627"/>
      <c r="N54" s="626"/>
      <c r="AL54" s="622">
        <v>2008</v>
      </c>
    </row>
    <row r="55" spans="4:38" ht="22.5" customHeight="1" x14ac:dyDescent="0.35">
      <c r="L55" s="52"/>
      <c r="M55" s="52"/>
      <c r="N55" s="626"/>
      <c r="AL55" s="622">
        <v>2010</v>
      </c>
    </row>
    <row r="56" spans="4:38" ht="22.5" customHeight="1" x14ac:dyDescent="0.35">
      <c r="AL56" s="622">
        <v>2011</v>
      </c>
    </row>
    <row r="57" spans="4:38" ht="22.5" customHeight="1" x14ac:dyDescent="0.35">
      <c r="D57" s="625"/>
      <c r="E57" s="625"/>
      <c r="AL57" s="622">
        <v>2012</v>
      </c>
    </row>
    <row r="58" spans="4:38" ht="22.5" customHeight="1" x14ac:dyDescent="0.35">
      <c r="D58" s="620" t="s">
        <v>225</v>
      </c>
      <c r="E58" s="620"/>
      <c r="AL58" s="622">
        <v>2014</v>
      </c>
    </row>
    <row r="60" spans="4:38" ht="30" customHeight="1" x14ac:dyDescent="0.35">
      <c r="D60" s="624" t="s">
        <v>224</v>
      </c>
      <c r="E60" s="624" t="s">
        <v>223</v>
      </c>
    </row>
    <row r="61" spans="4:38" ht="18" customHeight="1" x14ac:dyDescent="0.35">
      <c r="D61" s="622">
        <v>1974</v>
      </c>
      <c r="E61" s="623">
        <v>4500</v>
      </c>
    </row>
    <row r="62" spans="4:38" ht="18" customHeight="1" x14ac:dyDescent="0.35">
      <c r="D62" s="622">
        <v>1976</v>
      </c>
      <c r="E62" s="623">
        <v>6500</v>
      </c>
    </row>
    <row r="63" spans="4:38" ht="18" customHeight="1" x14ac:dyDescent="0.35">
      <c r="D63" s="622">
        <v>1978</v>
      </c>
      <c r="E63" s="623">
        <v>29000</v>
      </c>
    </row>
    <row r="64" spans="4:38" ht="18" customHeight="1" x14ac:dyDescent="0.35">
      <c r="D64" s="622">
        <v>1979</v>
      </c>
      <c r="E64" s="623">
        <v>29000</v>
      </c>
    </row>
    <row r="65" spans="4:5" ht="18" customHeight="1" x14ac:dyDescent="0.35">
      <c r="D65" s="622">
        <v>1982</v>
      </c>
      <c r="E65" s="623">
        <v>134000</v>
      </c>
    </row>
    <row r="66" spans="4:5" ht="18" customHeight="1" x14ac:dyDescent="0.35">
      <c r="D66" s="622">
        <v>1985</v>
      </c>
      <c r="E66" s="623">
        <v>275000</v>
      </c>
    </row>
    <row r="67" spans="4:5" ht="18" customHeight="1" x14ac:dyDescent="0.35">
      <c r="D67" s="622">
        <v>1988</v>
      </c>
      <c r="E67" s="621">
        <v>250000</v>
      </c>
    </row>
    <row r="68" spans="4:5" ht="18" customHeight="1" x14ac:dyDescent="0.35">
      <c r="D68" s="622">
        <v>1989</v>
      </c>
      <c r="E68" s="623">
        <v>1180235</v>
      </c>
    </row>
    <row r="69" spans="4:5" ht="18" customHeight="1" x14ac:dyDescent="0.35">
      <c r="D69" s="622">
        <v>1993</v>
      </c>
      <c r="E69" s="623">
        <v>3100000</v>
      </c>
    </row>
    <row r="70" spans="4:5" ht="18" customHeight="1" x14ac:dyDescent="0.35">
      <c r="D70" s="622">
        <v>1995</v>
      </c>
      <c r="E70" s="621">
        <v>5500000</v>
      </c>
    </row>
    <row r="71" spans="4:5" ht="18" customHeight="1" x14ac:dyDescent="0.35">
      <c r="D71" s="622">
        <v>1997</v>
      </c>
      <c r="E71" s="623">
        <v>7500000</v>
      </c>
    </row>
    <row r="72" spans="4:5" ht="18" customHeight="1" x14ac:dyDescent="0.35">
      <c r="D72" s="622">
        <v>1998</v>
      </c>
      <c r="E72" s="623">
        <v>7500000</v>
      </c>
    </row>
    <row r="73" spans="4:5" ht="18" customHeight="1" x14ac:dyDescent="0.35">
      <c r="D73" s="622">
        <v>1999</v>
      </c>
      <c r="E73" s="623">
        <v>27400000</v>
      </c>
    </row>
    <row r="74" spans="4:5" ht="18" customHeight="1" x14ac:dyDescent="0.35">
      <c r="D74" s="622">
        <v>2000</v>
      </c>
      <c r="E74" s="623">
        <v>42000000</v>
      </c>
    </row>
    <row r="75" spans="4:5" ht="18" customHeight="1" x14ac:dyDescent="0.35">
      <c r="D75" s="622">
        <v>2001</v>
      </c>
      <c r="E75" s="623">
        <v>45000000</v>
      </c>
    </row>
    <row r="76" spans="4:5" ht="18" customHeight="1" x14ac:dyDescent="0.35">
      <c r="D76" s="622">
        <v>2002</v>
      </c>
      <c r="E76" s="623">
        <v>55000000</v>
      </c>
    </row>
    <row r="77" spans="4:5" ht="18" customHeight="1" x14ac:dyDescent="0.35">
      <c r="D77" s="622">
        <v>2003</v>
      </c>
      <c r="E77" s="623">
        <v>410000000</v>
      </c>
    </row>
    <row r="78" spans="4:5" ht="18" customHeight="1" x14ac:dyDescent="0.35">
      <c r="D78" s="622">
        <v>2004</v>
      </c>
      <c r="E78" s="623">
        <v>112000000</v>
      </c>
    </row>
    <row r="79" spans="4:5" ht="18" customHeight="1" x14ac:dyDescent="0.35">
      <c r="D79" s="622">
        <v>2006</v>
      </c>
      <c r="E79" s="623">
        <v>291000000</v>
      </c>
    </row>
    <row r="80" spans="4:5" ht="18" customHeight="1" x14ac:dyDescent="0.35">
      <c r="D80" s="622">
        <v>2007</v>
      </c>
      <c r="E80" s="623">
        <v>411000000</v>
      </c>
    </row>
    <row r="81" spans="4:11" ht="18" customHeight="1" x14ac:dyDescent="0.35">
      <c r="D81" s="622">
        <v>2008</v>
      </c>
      <c r="E81" s="623">
        <v>1900000000</v>
      </c>
    </row>
    <row r="82" spans="4:11" ht="18" customHeight="1" x14ac:dyDescent="0.35">
      <c r="D82" s="622">
        <v>2010</v>
      </c>
      <c r="E82" s="621">
        <v>2300000000</v>
      </c>
    </row>
    <row r="83" spans="4:11" ht="18" customHeight="1" x14ac:dyDescent="0.35">
      <c r="D83" s="622">
        <v>2011</v>
      </c>
      <c r="E83" s="623">
        <v>2600000000</v>
      </c>
    </row>
    <row r="84" spans="4:11" ht="18" customHeight="1" x14ac:dyDescent="0.35">
      <c r="D84" s="622">
        <v>2012</v>
      </c>
      <c r="E84" s="623">
        <v>3100000000</v>
      </c>
    </row>
    <row r="85" spans="4:11" ht="18" customHeight="1" x14ac:dyDescent="0.35">
      <c r="D85" s="622">
        <v>2013</v>
      </c>
      <c r="E85" s="623">
        <v>1860000000</v>
      </c>
    </row>
    <row r="86" spans="4:11" ht="18" customHeight="1" x14ac:dyDescent="0.35">
      <c r="D86" s="622">
        <v>2014</v>
      </c>
      <c r="E86" s="621">
        <v>5560000000</v>
      </c>
    </row>
    <row r="88" spans="4:11" ht="18" customHeight="1" x14ac:dyDescent="0.35">
      <c r="D88" s="620" t="str">
        <f>[7]Microprocessors!E104</f>
        <v>*This data with minor changes comes from Wikipedia https://www.wikiwand.com/en/Transistor_count.</v>
      </c>
      <c r="E88" s="620"/>
      <c r="F88" s="620"/>
      <c r="G88" s="620"/>
      <c r="H88" s="620"/>
      <c r="I88" s="620"/>
      <c r="J88" s="620"/>
      <c r="K88" s="620"/>
    </row>
    <row r="89" spans="4:11" ht="18" customHeight="1" x14ac:dyDescent="0.35">
      <c r="D89" s="620"/>
      <c r="E89" s="620"/>
      <c r="F89" s="620"/>
      <c r="G89" s="620"/>
      <c r="H89" s="620"/>
      <c r="I89" s="620"/>
      <c r="J89" s="620"/>
      <c r="K89" s="620"/>
    </row>
    <row r="90" spans="4:11" ht="18" customHeight="1" x14ac:dyDescent="0.35">
      <c r="D90" s="620"/>
      <c r="E90" s="620"/>
      <c r="F90" s="620"/>
      <c r="G90" s="620"/>
      <c r="H90" s="620"/>
      <c r="I90" s="620"/>
      <c r="J90" s="620"/>
      <c r="K90" s="620"/>
    </row>
    <row r="91" spans="4:11" ht="18" customHeight="1" x14ac:dyDescent="0.35">
      <c r="D91" s="620"/>
      <c r="E91" s="620"/>
      <c r="F91" s="620"/>
      <c r="G91" s="620"/>
      <c r="H91" s="620"/>
      <c r="I91" s="620"/>
      <c r="J91" s="620"/>
      <c r="K91" s="620"/>
    </row>
  </sheetData>
  <mergeCells count="18">
    <mergeCell ref="D2:G5"/>
    <mergeCell ref="I2:S5"/>
    <mergeCell ref="B42:F42"/>
    <mergeCell ref="D17:G18"/>
    <mergeCell ref="D19:G20"/>
    <mergeCell ref="D21:G22"/>
    <mergeCell ref="D23:G24"/>
    <mergeCell ref="D25:G27"/>
    <mergeCell ref="C30:G32"/>
    <mergeCell ref="D8:G9"/>
    <mergeCell ref="AD8:AE8"/>
    <mergeCell ref="Z9:AA9"/>
    <mergeCell ref="D58:E58"/>
    <mergeCell ref="D88:K91"/>
    <mergeCell ref="D15:G16"/>
    <mergeCell ref="D13:G14"/>
    <mergeCell ref="D10:G12"/>
    <mergeCell ref="L8:M8"/>
  </mergeCells>
  <pageMargins left="0.75" right="0.75" top="1" bottom="1" header="0.5" footer="0.5"/>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37826-D5A4-43A1-82C6-8F5931821C11}">
  <sheetPr>
    <tabColor rgb="FF00B050"/>
  </sheetPr>
  <dimension ref="A1:X102"/>
  <sheetViews>
    <sheetView showGridLines="0" zoomScaleNormal="100" workbookViewId="0">
      <selection activeCell="K24" sqref="K24"/>
    </sheetView>
  </sheetViews>
  <sheetFormatPr defaultColWidth="12" defaultRowHeight="18" customHeight="1" x14ac:dyDescent="0.35"/>
  <cols>
    <col min="1" max="2" width="3" style="3" customWidth="1"/>
    <col min="3" max="3" width="6" style="3" customWidth="1"/>
    <col min="4" max="5" width="12" style="3"/>
    <col min="6" max="6" width="11.58203125" style="3" customWidth="1"/>
    <col min="7" max="8" width="4.08203125" style="3" customWidth="1"/>
    <col min="9" max="9" width="4.08203125" style="37" customWidth="1"/>
    <col min="10" max="10" width="8.25" style="3" customWidth="1"/>
    <col min="11" max="11" width="8.75" style="21" customWidth="1"/>
    <col min="12" max="12" width="9.25" style="21" customWidth="1"/>
    <col min="13" max="13" width="5.33203125" style="21" customWidth="1"/>
    <col min="14" max="14" width="8.33203125" style="21" customWidth="1"/>
    <col min="15" max="15" width="11.75" style="21" customWidth="1"/>
    <col min="16" max="16" width="2.08203125" style="21" customWidth="1"/>
    <col min="17" max="17" width="8.75" style="3" customWidth="1"/>
    <col min="18" max="18" width="9.75" style="3" customWidth="1"/>
    <col min="19" max="19" width="2.5" style="3" customWidth="1"/>
    <col min="20" max="21" width="9.83203125" style="3" customWidth="1"/>
    <col min="22" max="22" width="3" style="3" customWidth="1"/>
    <col min="23" max="23" width="6.58203125" style="3" customWidth="1"/>
    <col min="24" max="24" width="3.58203125" style="3" customWidth="1"/>
    <col min="25" max="39" width="7.83203125" style="3" customWidth="1"/>
    <col min="40" max="16384" width="12" style="3"/>
  </cols>
  <sheetData>
    <row r="1" spans="1:24" ht="18" customHeight="1" x14ac:dyDescent="0.35">
      <c r="A1" s="1"/>
      <c r="B1" s="1"/>
      <c r="C1" s="1"/>
      <c r="D1" s="2"/>
      <c r="E1" s="2"/>
      <c r="F1" s="2"/>
      <c r="G1" s="2"/>
      <c r="H1" s="2"/>
      <c r="I1" s="2"/>
      <c r="J1" s="2"/>
      <c r="K1" s="18"/>
      <c r="L1" s="18"/>
      <c r="M1" s="18"/>
      <c r="N1" s="18"/>
      <c r="O1" s="18"/>
      <c r="P1" s="18"/>
      <c r="Q1" s="2"/>
      <c r="R1" s="2"/>
      <c r="S1" s="2"/>
      <c r="T1" s="2"/>
      <c r="U1" s="2"/>
      <c r="V1" s="2"/>
      <c r="W1" s="2"/>
      <c r="X1" s="2"/>
    </row>
    <row r="2" spans="1:24" ht="18" customHeight="1" x14ac:dyDescent="0.35">
      <c r="A2" s="4"/>
      <c r="B2" s="4"/>
      <c r="C2" s="4"/>
      <c r="D2" s="476" t="s">
        <v>151</v>
      </c>
      <c r="E2" s="477"/>
      <c r="F2" s="477"/>
      <c r="G2" s="477"/>
      <c r="H2" s="85"/>
      <c r="I2" s="85"/>
      <c r="J2" s="429" t="s">
        <v>178</v>
      </c>
      <c r="K2" s="429"/>
      <c r="L2" s="429"/>
      <c r="M2" s="429"/>
      <c r="N2" s="429"/>
      <c r="O2" s="429"/>
      <c r="P2" s="429"/>
      <c r="Q2" s="429"/>
      <c r="R2" s="40"/>
      <c r="S2" s="40"/>
      <c r="T2" s="40"/>
      <c r="U2" s="40"/>
      <c r="V2" s="40"/>
      <c r="W2" s="40"/>
      <c r="X2" s="2"/>
    </row>
    <row r="3" spans="1:24" ht="18" customHeight="1" x14ac:dyDescent="0.35">
      <c r="A3" s="4"/>
      <c r="B3" s="4"/>
      <c r="C3" s="4"/>
      <c r="D3" s="477"/>
      <c r="E3" s="477"/>
      <c r="F3" s="477"/>
      <c r="G3" s="477"/>
      <c r="H3" s="85"/>
      <c r="I3" s="40"/>
      <c r="J3" s="429"/>
      <c r="K3" s="429"/>
      <c r="L3" s="429"/>
      <c r="M3" s="429"/>
      <c r="N3" s="429"/>
      <c r="O3" s="429"/>
      <c r="P3" s="429"/>
      <c r="Q3" s="429"/>
      <c r="R3" s="40"/>
      <c r="S3" s="40"/>
      <c r="T3" s="40"/>
      <c r="U3" s="40"/>
      <c r="V3" s="40"/>
      <c r="W3" s="40"/>
      <c r="X3" s="2"/>
    </row>
    <row r="4" spans="1:24" ht="18" customHeight="1" x14ac:dyDescent="0.35">
      <c r="A4" s="4"/>
      <c r="B4" s="4"/>
      <c r="C4" s="4"/>
      <c r="D4" s="477"/>
      <c r="E4" s="477"/>
      <c r="F4" s="477"/>
      <c r="G4" s="477"/>
      <c r="H4" s="85"/>
      <c r="I4" s="40"/>
      <c r="J4" s="429"/>
      <c r="K4" s="429"/>
      <c r="L4" s="429"/>
      <c r="M4" s="429"/>
      <c r="N4" s="429"/>
      <c r="O4" s="429"/>
      <c r="P4" s="429"/>
      <c r="Q4" s="429"/>
      <c r="R4" s="40"/>
      <c r="S4" s="40"/>
      <c r="T4" s="40"/>
      <c r="U4" s="40"/>
      <c r="V4" s="40"/>
      <c r="W4" s="40"/>
      <c r="X4" s="2"/>
    </row>
    <row r="5" spans="1:24" ht="18" customHeight="1" x14ac:dyDescent="0.35">
      <c r="A5" s="4"/>
      <c r="B5" s="4"/>
      <c r="C5" s="4"/>
      <c r="D5" s="477"/>
      <c r="E5" s="477"/>
      <c r="F5" s="477"/>
      <c r="G5" s="477"/>
      <c r="H5" s="85"/>
      <c r="I5" s="40"/>
      <c r="J5" s="429"/>
      <c r="K5" s="429"/>
      <c r="L5" s="429"/>
      <c r="M5" s="429"/>
      <c r="N5" s="429"/>
      <c r="O5" s="429"/>
      <c r="P5" s="429"/>
      <c r="Q5" s="429"/>
      <c r="R5" s="40"/>
      <c r="S5" s="40"/>
      <c r="T5" s="40"/>
      <c r="U5" s="40"/>
      <c r="V5" s="40"/>
      <c r="W5" s="40"/>
      <c r="X5" s="2"/>
    </row>
    <row r="6" spans="1:24" ht="18" customHeight="1" x14ac:dyDescent="0.35">
      <c r="A6" s="6"/>
      <c r="B6" s="6"/>
      <c r="C6" s="6"/>
      <c r="D6" s="6"/>
      <c r="E6" s="6"/>
      <c r="F6" s="6"/>
      <c r="G6" s="6"/>
      <c r="H6" s="6"/>
      <c r="I6" s="6"/>
      <c r="J6" s="6"/>
      <c r="K6" s="19"/>
      <c r="L6" s="19"/>
      <c r="M6" s="19"/>
      <c r="N6" s="19"/>
      <c r="O6" s="19"/>
      <c r="P6" s="19"/>
      <c r="Q6" s="6"/>
      <c r="R6" s="6"/>
      <c r="S6" s="6"/>
      <c r="T6" s="6"/>
      <c r="U6" s="6"/>
      <c r="V6" s="6"/>
      <c r="W6" s="6"/>
      <c r="X6" s="2"/>
    </row>
    <row r="7" spans="1:24" ht="18" customHeight="1" x14ac:dyDescent="0.35">
      <c r="A7" s="2"/>
      <c r="B7" s="5"/>
      <c r="C7" s="5"/>
      <c r="D7" s="5"/>
      <c r="E7" s="5"/>
      <c r="F7" s="5"/>
      <c r="G7" s="5"/>
      <c r="H7" s="5"/>
      <c r="J7" s="433"/>
      <c r="K7" s="433"/>
      <c r="L7" s="433"/>
      <c r="M7" s="30"/>
      <c r="N7" s="30"/>
      <c r="O7" s="30"/>
      <c r="P7" s="30"/>
      <c r="Q7" s="30"/>
      <c r="R7" s="30"/>
      <c r="S7" s="30"/>
      <c r="T7" s="30"/>
      <c r="U7" s="30"/>
      <c r="V7" s="27"/>
      <c r="W7" s="27"/>
      <c r="X7" s="2"/>
    </row>
    <row r="8" spans="1:24" ht="18" customHeight="1" x14ac:dyDescent="0.35">
      <c r="A8" s="2"/>
      <c r="B8" s="5"/>
      <c r="C8" s="337"/>
      <c r="D8" s="340" t="s">
        <v>179</v>
      </c>
      <c r="E8" s="337"/>
      <c r="F8" s="337"/>
      <c r="G8" s="337"/>
      <c r="H8" s="5"/>
      <c r="J8" s="30"/>
      <c r="K8" s="30"/>
      <c r="L8" s="30"/>
      <c r="M8" s="30"/>
      <c r="N8" s="30"/>
      <c r="O8" s="30"/>
      <c r="P8" s="30"/>
      <c r="Q8" s="30"/>
      <c r="R8" s="30"/>
      <c r="S8" s="30"/>
      <c r="T8" s="30"/>
      <c r="U8" s="30"/>
      <c r="V8" s="27"/>
      <c r="W8" s="27"/>
      <c r="X8" s="2"/>
    </row>
    <row r="9" spans="1:24" ht="18" customHeight="1" x14ac:dyDescent="0.35">
      <c r="A9" s="2"/>
      <c r="B9" s="5"/>
      <c r="C9" s="337"/>
      <c r="D9" s="338" t="s">
        <v>180</v>
      </c>
      <c r="E9" s="337"/>
      <c r="F9" s="337"/>
      <c r="G9" s="337"/>
      <c r="H9" s="5"/>
      <c r="J9" s="30"/>
      <c r="K9" s="30"/>
      <c r="L9" s="30"/>
      <c r="M9" s="30"/>
      <c r="N9" s="30"/>
      <c r="O9" s="30"/>
      <c r="P9" s="30"/>
      <c r="Q9" s="30"/>
      <c r="R9" s="30"/>
      <c r="S9" s="30"/>
      <c r="T9" s="30"/>
      <c r="U9" s="30"/>
      <c r="V9" s="27"/>
      <c r="W9" s="27"/>
      <c r="X9" s="2"/>
    </row>
    <row r="10" spans="1:24" ht="18" customHeight="1" x14ac:dyDescent="0.35">
      <c r="A10" s="2"/>
      <c r="B10" s="5"/>
      <c r="C10" s="337"/>
      <c r="D10" s="337"/>
      <c r="E10" s="337"/>
      <c r="F10" s="337"/>
      <c r="G10" s="337"/>
      <c r="H10" s="5"/>
      <c r="J10" s="430"/>
      <c r="K10" s="430"/>
      <c r="L10" s="430"/>
      <c r="M10" s="30"/>
      <c r="N10" s="430"/>
      <c r="O10" s="430"/>
      <c r="P10" s="430"/>
      <c r="Q10" s="430"/>
      <c r="R10" s="430"/>
      <c r="S10" s="430"/>
      <c r="T10" s="430"/>
      <c r="U10" s="430"/>
      <c r="V10" s="27"/>
      <c r="W10" s="27"/>
      <c r="X10" s="2"/>
    </row>
    <row r="11" spans="1:24" ht="18" customHeight="1" x14ac:dyDescent="0.35">
      <c r="A11" s="2"/>
      <c r="B11" s="5"/>
      <c r="C11" s="337"/>
      <c r="D11" s="337"/>
      <c r="E11" s="337"/>
      <c r="F11" s="337"/>
      <c r="G11" s="337"/>
      <c r="H11" s="5"/>
      <c r="J11" s="44"/>
      <c r="K11" s="34"/>
      <c r="L11" s="34"/>
      <c r="M11" s="30"/>
      <c r="N11" s="34"/>
      <c r="O11" s="34"/>
      <c r="P11" s="34"/>
      <c r="Q11" s="25"/>
      <c r="R11" s="25"/>
      <c r="S11" s="25"/>
      <c r="T11" s="25"/>
      <c r="U11" s="110"/>
      <c r="V11" s="27"/>
      <c r="W11" s="27"/>
      <c r="X11" s="2"/>
    </row>
    <row r="12" spans="1:24" ht="18" customHeight="1" x14ac:dyDescent="0.35">
      <c r="A12" s="2"/>
      <c r="B12" s="5"/>
      <c r="C12" s="337"/>
      <c r="D12" s="337"/>
      <c r="E12" s="337"/>
      <c r="F12" s="337"/>
      <c r="G12" s="337"/>
      <c r="H12" s="5"/>
      <c r="J12" s="431"/>
      <c r="K12" s="431"/>
      <c r="L12" s="87"/>
      <c r="M12" s="30"/>
      <c r="N12" s="432"/>
      <c r="O12" s="432"/>
      <c r="P12" s="88"/>
      <c r="Q12" s="432"/>
      <c r="R12" s="432"/>
      <c r="S12" s="66"/>
      <c r="T12" s="432"/>
      <c r="U12" s="432"/>
      <c r="V12" s="27"/>
      <c r="W12" s="27"/>
      <c r="X12" s="2"/>
    </row>
    <row r="13" spans="1:24" ht="18" customHeight="1" x14ac:dyDescent="0.35">
      <c r="A13" s="2"/>
      <c r="B13" s="5"/>
      <c r="C13" s="337"/>
      <c r="D13" s="337"/>
      <c r="E13" s="337"/>
      <c r="F13" s="337"/>
      <c r="G13" s="337"/>
      <c r="H13" s="5"/>
      <c r="J13" s="44"/>
      <c r="K13" s="31"/>
      <c r="L13" s="31"/>
      <c r="M13" s="30"/>
      <c r="N13" s="67"/>
      <c r="O13" s="67"/>
      <c r="P13" s="67"/>
      <c r="Q13" s="67"/>
      <c r="R13" s="67"/>
      <c r="S13" s="67"/>
      <c r="T13" s="67"/>
      <c r="U13" s="67"/>
      <c r="V13" s="27"/>
      <c r="W13" s="27"/>
      <c r="X13" s="2"/>
    </row>
    <row r="14" spans="1:24" ht="18" customHeight="1" x14ac:dyDescent="0.35">
      <c r="A14" s="2"/>
      <c r="B14" s="5"/>
      <c r="C14" s="337"/>
      <c r="D14" s="337"/>
      <c r="E14" s="337"/>
      <c r="F14" s="337"/>
      <c r="G14" s="337"/>
      <c r="H14" s="5"/>
      <c r="J14" s="439"/>
      <c r="K14" s="89"/>
      <c r="L14" s="90"/>
      <c r="M14" s="30"/>
      <c r="N14" s="91"/>
      <c r="O14" s="68"/>
      <c r="P14" s="68"/>
      <c r="Q14" s="91"/>
      <c r="R14" s="68"/>
      <c r="S14" s="68"/>
      <c r="T14" s="91"/>
      <c r="U14" s="68"/>
      <c r="V14" s="27"/>
      <c r="W14" s="27"/>
      <c r="X14" s="2"/>
    </row>
    <row r="15" spans="1:24" ht="18" customHeight="1" x14ac:dyDescent="0.35">
      <c r="A15" s="2"/>
      <c r="B15" s="7"/>
      <c r="C15" s="337"/>
      <c r="D15" s="337"/>
      <c r="E15" s="337"/>
      <c r="F15" s="337"/>
      <c r="G15" s="337"/>
      <c r="H15" s="5"/>
      <c r="I15" s="38"/>
      <c r="J15" s="439"/>
      <c r="K15" s="89"/>
      <c r="L15" s="90"/>
      <c r="M15" s="31"/>
      <c r="N15" s="91"/>
      <c r="O15" s="68"/>
      <c r="P15" s="68"/>
      <c r="Q15" s="91"/>
      <c r="R15" s="68"/>
      <c r="S15" s="68"/>
      <c r="T15" s="91"/>
      <c r="U15" s="68"/>
      <c r="V15" s="14"/>
      <c r="W15" s="110"/>
      <c r="X15" s="2"/>
    </row>
    <row r="16" spans="1:24" ht="18" customHeight="1" x14ac:dyDescent="0.35">
      <c r="A16" s="2"/>
      <c r="B16" s="9"/>
      <c r="C16" s="337"/>
      <c r="D16" s="337"/>
      <c r="E16" s="337"/>
      <c r="F16" s="337"/>
      <c r="G16" s="337"/>
      <c r="H16" s="8"/>
      <c r="I16" s="38"/>
      <c r="J16" s="25"/>
      <c r="K16" s="25"/>
      <c r="L16" s="25"/>
      <c r="M16" s="28"/>
      <c r="N16" s="91"/>
      <c r="O16" s="68"/>
      <c r="P16" s="68"/>
      <c r="Q16" s="91"/>
      <c r="R16" s="68"/>
      <c r="S16" s="68"/>
      <c r="T16" s="91"/>
      <c r="U16" s="68"/>
      <c r="V16" s="14"/>
      <c r="W16" s="110"/>
      <c r="X16" s="2"/>
    </row>
    <row r="17" spans="1:24" ht="18" customHeight="1" x14ac:dyDescent="0.35">
      <c r="A17" s="2"/>
      <c r="B17" s="7"/>
      <c r="C17" s="7"/>
      <c r="D17" s="339"/>
      <c r="E17" s="339"/>
      <c r="F17" s="339"/>
      <c r="G17" s="80"/>
      <c r="H17" s="8"/>
      <c r="I17" s="38"/>
      <c r="J17" s="25"/>
      <c r="K17" s="25"/>
      <c r="L17" s="25"/>
      <c r="M17" s="29"/>
      <c r="N17" s="91"/>
      <c r="O17" s="68"/>
      <c r="P17" s="68"/>
      <c r="Q17" s="91"/>
      <c r="R17" s="68"/>
      <c r="S17" s="68"/>
      <c r="T17" s="91"/>
      <c r="U17" s="68"/>
      <c r="V17" s="14"/>
      <c r="W17" s="30"/>
      <c r="X17" s="2"/>
    </row>
    <row r="18" spans="1:24" ht="18" customHeight="1" x14ac:dyDescent="0.35">
      <c r="A18" s="2"/>
      <c r="B18" s="9"/>
      <c r="C18" s="7"/>
      <c r="D18" s="339"/>
      <c r="E18" s="339"/>
      <c r="F18" s="339"/>
      <c r="G18" s="80"/>
      <c r="H18" s="8"/>
      <c r="I18" s="38"/>
      <c r="J18" s="25"/>
      <c r="K18" s="25"/>
      <c r="L18" s="25"/>
      <c r="M18" s="34"/>
      <c r="N18" s="91"/>
      <c r="O18" s="68"/>
      <c r="P18" s="68"/>
      <c r="Q18" s="91"/>
      <c r="R18" s="68"/>
      <c r="S18" s="68"/>
      <c r="T18" s="91"/>
      <c r="U18" s="68"/>
      <c r="V18" s="14"/>
      <c r="W18" s="30"/>
      <c r="X18" s="2"/>
    </row>
    <row r="19" spans="1:24" ht="18" customHeight="1" x14ac:dyDescent="0.35">
      <c r="A19" s="2"/>
      <c r="B19" s="9"/>
      <c r="C19" s="7"/>
      <c r="D19" s="339"/>
      <c r="E19" s="339"/>
      <c r="F19" s="339"/>
      <c r="G19" s="80"/>
      <c r="H19" s="8"/>
      <c r="I19" s="38"/>
      <c r="J19" s="25"/>
      <c r="K19" s="25"/>
      <c r="L19" s="25"/>
      <c r="M19" s="34"/>
      <c r="N19" s="91"/>
      <c r="O19" s="68"/>
      <c r="P19" s="68"/>
      <c r="Q19" s="91"/>
      <c r="R19" s="68"/>
      <c r="S19" s="68"/>
      <c r="T19" s="91"/>
      <c r="U19" s="68"/>
      <c r="V19" s="14"/>
      <c r="W19" s="30"/>
      <c r="X19" s="2"/>
    </row>
    <row r="20" spans="1:24" ht="18" customHeight="1" x14ac:dyDescent="0.35">
      <c r="A20" s="2"/>
      <c r="B20" s="9"/>
      <c r="C20" s="7"/>
      <c r="D20" s="441"/>
      <c r="E20" s="441"/>
      <c r="F20" s="441"/>
      <c r="G20" s="441"/>
      <c r="H20" s="10"/>
      <c r="I20" s="39"/>
      <c r="J20" s="25"/>
      <c r="K20" s="25"/>
      <c r="L20" s="25"/>
      <c r="M20" s="34"/>
      <c r="N20" s="92"/>
      <c r="O20" s="69"/>
      <c r="P20" s="69"/>
      <c r="Q20" s="92"/>
      <c r="R20" s="69"/>
      <c r="S20" s="69"/>
      <c r="T20" s="92"/>
      <c r="U20" s="69"/>
      <c r="V20" s="14"/>
      <c r="W20" s="30"/>
      <c r="X20" s="2"/>
    </row>
    <row r="21" spans="1:24" ht="18" customHeight="1" x14ac:dyDescent="0.35">
      <c r="A21" s="2"/>
      <c r="B21" s="9"/>
      <c r="C21" s="7"/>
      <c r="D21" s="441"/>
      <c r="E21" s="441"/>
      <c r="F21" s="441"/>
      <c r="G21" s="441"/>
      <c r="H21" s="10"/>
      <c r="I21" s="39"/>
      <c r="J21" s="25"/>
      <c r="K21" s="25"/>
      <c r="L21" s="25"/>
      <c r="M21" s="34"/>
      <c r="N21" s="91"/>
      <c r="O21" s="68"/>
      <c r="P21" s="68"/>
      <c r="Q21" s="91"/>
      <c r="R21" s="68"/>
      <c r="S21" s="68"/>
      <c r="T21" s="91"/>
      <c r="U21" s="68"/>
      <c r="V21" s="14"/>
      <c r="W21" s="30"/>
      <c r="X21" s="2"/>
    </row>
    <row r="22" spans="1:24" ht="18" customHeight="1" x14ac:dyDescent="0.35">
      <c r="A22" s="2"/>
      <c r="B22" s="9"/>
      <c r="C22" s="7"/>
      <c r="D22" s="441"/>
      <c r="E22" s="441"/>
      <c r="F22" s="441"/>
      <c r="G22" s="441"/>
      <c r="H22" s="8"/>
      <c r="I22" s="38"/>
      <c r="J22" s="34"/>
      <c r="K22" s="35"/>
      <c r="L22" s="36"/>
      <c r="M22" s="34"/>
      <c r="N22" s="91"/>
      <c r="O22" s="68"/>
      <c r="P22" s="68"/>
      <c r="Q22" s="91"/>
      <c r="R22" s="68"/>
      <c r="S22" s="68"/>
      <c r="T22" s="91"/>
      <c r="U22" s="68"/>
      <c r="V22" s="14"/>
      <c r="W22" s="30"/>
      <c r="X22" s="2"/>
    </row>
    <row r="23" spans="1:24" ht="18" customHeight="1" x14ac:dyDescent="0.35">
      <c r="A23" s="2"/>
      <c r="B23" s="11"/>
      <c r="C23" s="7"/>
      <c r="D23" s="441"/>
      <c r="E23" s="441"/>
      <c r="F23" s="441"/>
      <c r="G23" s="441"/>
      <c r="H23" s="8"/>
      <c r="I23" s="38"/>
      <c r="J23" s="34"/>
      <c r="K23" s="32"/>
      <c r="L23" s="26"/>
      <c r="M23" s="34"/>
      <c r="N23" s="91"/>
      <c r="O23" s="68"/>
      <c r="P23" s="68"/>
      <c r="Q23" s="91"/>
      <c r="R23" s="68"/>
      <c r="S23" s="68"/>
      <c r="T23" s="91"/>
      <c r="U23" s="68"/>
      <c r="V23" s="14"/>
      <c r="W23" s="30"/>
      <c r="X23" s="2"/>
    </row>
    <row r="24" spans="1:24" ht="18" customHeight="1" x14ac:dyDescent="0.35">
      <c r="A24" s="2"/>
      <c r="B24" s="9"/>
      <c r="C24" s="76"/>
      <c r="D24" s="441"/>
      <c r="E24" s="441"/>
      <c r="F24" s="441"/>
      <c r="G24" s="441"/>
      <c r="H24" s="8"/>
      <c r="I24" s="38"/>
      <c r="J24" s="34"/>
      <c r="K24" s="32"/>
      <c r="L24" s="26"/>
      <c r="M24" s="34"/>
      <c r="N24" s="25"/>
      <c r="O24" s="25"/>
      <c r="P24" s="25"/>
      <c r="Q24" s="25"/>
      <c r="R24" s="25"/>
      <c r="S24" s="25"/>
      <c r="T24" s="25"/>
      <c r="U24" s="25"/>
      <c r="V24" s="14"/>
      <c r="W24" s="30"/>
      <c r="X24" s="2"/>
    </row>
    <row r="25" spans="1:24" ht="18" customHeight="1" x14ac:dyDescent="0.35">
      <c r="A25" s="2"/>
      <c r="B25" s="5"/>
      <c r="C25" s="7"/>
      <c r="D25" s="441"/>
      <c r="E25" s="441"/>
      <c r="F25" s="441"/>
      <c r="G25" s="441"/>
      <c r="H25" s="8"/>
      <c r="I25" s="38"/>
      <c r="J25" s="34"/>
      <c r="K25" s="32"/>
      <c r="L25" s="26"/>
      <c r="M25" s="34"/>
      <c r="N25" s="25"/>
      <c r="O25" s="25"/>
      <c r="P25" s="25"/>
      <c r="Q25" s="25"/>
      <c r="R25" s="25"/>
      <c r="S25" s="25"/>
      <c r="T25" s="25"/>
      <c r="U25" s="25"/>
      <c r="V25" s="30"/>
      <c r="W25" s="30"/>
      <c r="X25" s="2"/>
    </row>
    <row r="26" spans="1:24" ht="18" customHeight="1" x14ac:dyDescent="0.35">
      <c r="A26" s="2"/>
      <c r="B26" s="10"/>
      <c r="C26" s="7"/>
      <c r="D26" s="441"/>
      <c r="E26" s="441"/>
      <c r="F26" s="441"/>
      <c r="G26" s="441"/>
      <c r="H26" s="8"/>
      <c r="I26" s="38"/>
      <c r="J26" s="34"/>
      <c r="K26" s="32"/>
      <c r="L26" s="26"/>
      <c r="M26" s="34"/>
      <c r="N26" s="25"/>
      <c r="O26" s="25"/>
      <c r="P26" s="25"/>
      <c r="Q26" s="25"/>
      <c r="R26" s="25"/>
      <c r="S26" s="25"/>
      <c r="T26" s="25"/>
      <c r="U26" s="25"/>
      <c r="V26" s="30"/>
      <c r="W26" s="30"/>
      <c r="X26" s="2"/>
    </row>
    <row r="27" spans="1:24" ht="18" customHeight="1" x14ac:dyDescent="0.35">
      <c r="A27" s="2"/>
      <c r="B27" s="10"/>
      <c r="C27" s="7"/>
      <c r="D27" s="8"/>
      <c r="E27" s="8"/>
      <c r="F27" s="8"/>
      <c r="G27" s="8"/>
      <c r="H27" s="8"/>
      <c r="I27" s="38"/>
      <c r="J27" s="34"/>
      <c r="K27" s="32"/>
      <c r="L27" s="26"/>
      <c r="M27" s="34"/>
      <c r="N27" s="25"/>
      <c r="O27" s="25"/>
      <c r="P27" s="25"/>
      <c r="Q27" s="25"/>
      <c r="R27" s="25"/>
      <c r="S27" s="25"/>
      <c r="T27" s="25"/>
      <c r="U27" s="25"/>
      <c r="V27" s="30"/>
      <c r="W27" s="30"/>
      <c r="X27" s="2"/>
    </row>
    <row r="28" spans="1:24" ht="18" customHeight="1" x14ac:dyDescent="0.35">
      <c r="A28" s="2"/>
      <c r="B28" s="10"/>
      <c r="C28" s="76"/>
      <c r="D28" s="441"/>
      <c r="E28" s="441"/>
      <c r="F28" s="441"/>
      <c r="G28" s="441"/>
      <c r="H28" s="8"/>
      <c r="I28" s="38"/>
      <c r="J28" s="21"/>
      <c r="K28" s="32"/>
      <c r="L28" s="26"/>
      <c r="N28" s="3"/>
      <c r="O28" s="3"/>
      <c r="P28" s="3"/>
      <c r="V28" s="30"/>
      <c r="W28" s="30"/>
      <c r="X28" s="2"/>
    </row>
    <row r="29" spans="1:24" ht="18" customHeight="1" x14ac:dyDescent="0.35">
      <c r="A29" s="2"/>
      <c r="B29" s="10"/>
      <c r="C29" s="7"/>
      <c r="D29" s="441"/>
      <c r="E29" s="441"/>
      <c r="F29" s="441"/>
      <c r="G29" s="441"/>
      <c r="H29" s="8"/>
      <c r="I29" s="38"/>
      <c r="J29" s="21"/>
      <c r="K29" s="32"/>
      <c r="L29" s="26"/>
      <c r="N29" s="3"/>
      <c r="O29" s="3"/>
      <c r="P29" s="3"/>
      <c r="V29" s="30"/>
      <c r="W29" s="30"/>
      <c r="X29" s="2"/>
    </row>
    <row r="30" spans="1:24" ht="18" customHeight="1" x14ac:dyDescent="0.35">
      <c r="A30" s="2"/>
      <c r="B30" s="5"/>
      <c r="C30" s="7"/>
      <c r="D30" s="7"/>
      <c r="E30" s="7"/>
      <c r="F30" s="7"/>
      <c r="G30" s="7"/>
      <c r="H30" s="8"/>
      <c r="I30" s="38"/>
      <c r="J30" s="50"/>
      <c r="K30" s="435"/>
      <c r="L30" s="435"/>
      <c r="M30" s="50"/>
      <c r="N30" s="50"/>
      <c r="O30" s="50"/>
      <c r="P30" s="50"/>
      <c r="Q30" s="52"/>
      <c r="R30" s="52"/>
      <c r="S30" s="52"/>
      <c r="T30" s="30"/>
      <c r="U30" s="30"/>
      <c r="V30" s="30"/>
      <c r="W30" s="30"/>
      <c r="X30" s="2"/>
    </row>
    <row r="31" spans="1:24" ht="18" customHeight="1" x14ac:dyDescent="0.35">
      <c r="A31" s="2"/>
      <c r="B31" s="12"/>
      <c r="C31" s="7"/>
      <c r="D31" s="441"/>
      <c r="E31" s="441"/>
      <c r="F31" s="441"/>
      <c r="G31" s="441"/>
      <c r="H31" s="8"/>
      <c r="I31" s="38"/>
      <c r="J31" s="53"/>
      <c r="K31" s="53"/>
      <c r="L31" s="53"/>
      <c r="M31" s="50"/>
      <c r="N31" s="435"/>
      <c r="O31" s="435"/>
      <c r="P31" s="435"/>
      <c r="Q31" s="435"/>
      <c r="R31" s="435"/>
      <c r="S31" s="82"/>
      <c r="T31" s="31"/>
      <c r="U31" s="30"/>
      <c r="V31" s="30"/>
      <c r="W31" s="30"/>
      <c r="X31" s="2"/>
    </row>
    <row r="32" spans="1:24" ht="18" customHeight="1" x14ac:dyDescent="0.35">
      <c r="A32" s="2"/>
      <c r="B32" s="12"/>
      <c r="C32" s="63"/>
      <c r="D32" s="441"/>
      <c r="E32" s="441"/>
      <c r="F32" s="441"/>
      <c r="G32" s="441"/>
      <c r="H32" s="8"/>
      <c r="I32" s="38"/>
      <c r="J32" s="54"/>
      <c r="K32" s="55"/>
      <c r="L32" s="55"/>
      <c r="M32" s="3"/>
      <c r="N32" s="3"/>
      <c r="O32" s="3"/>
      <c r="P32" s="3"/>
      <c r="T32" s="30"/>
      <c r="U32" s="30"/>
      <c r="V32" s="30"/>
      <c r="W32" s="30"/>
      <c r="X32" s="2"/>
    </row>
    <row r="33" spans="1:24" ht="18" customHeight="1" x14ac:dyDescent="0.35">
      <c r="A33" s="2"/>
      <c r="B33" s="12"/>
      <c r="C33" s="63"/>
      <c r="D33" s="441"/>
      <c r="E33" s="441"/>
      <c r="F33" s="441"/>
      <c r="G33" s="441"/>
      <c r="H33" s="8"/>
      <c r="I33" s="38"/>
      <c r="J33" s="54"/>
      <c r="K33" s="55"/>
      <c r="L33" s="55"/>
      <c r="M33" s="3"/>
      <c r="N33" s="3"/>
      <c r="O33" s="3"/>
      <c r="P33" s="3"/>
      <c r="T33" s="30"/>
      <c r="U33" s="30"/>
      <c r="V33" s="30"/>
      <c r="W33" s="30"/>
      <c r="X33" s="2"/>
    </row>
    <row r="34" spans="1:24" ht="18" customHeight="1" x14ac:dyDescent="0.35">
      <c r="A34" s="2"/>
      <c r="B34" s="5"/>
      <c r="C34" s="7"/>
      <c r="D34" s="441"/>
      <c r="E34" s="441"/>
      <c r="F34" s="441"/>
      <c r="G34" s="441"/>
      <c r="H34" s="5"/>
      <c r="J34" s="50"/>
      <c r="K34" s="56"/>
      <c r="L34" s="57"/>
      <c r="M34" s="3"/>
      <c r="N34" s="3"/>
      <c r="O34" s="3"/>
      <c r="P34" s="3"/>
      <c r="T34" s="30"/>
      <c r="U34" s="30"/>
      <c r="V34" s="30"/>
      <c r="W34" s="30"/>
      <c r="X34" s="2"/>
    </row>
    <row r="35" spans="1:24" ht="18" customHeight="1" x14ac:dyDescent="0.35">
      <c r="A35" s="2"/>
      <c r="B35" s="5"/>
      <c r="C35" s="5"/>
      <c r="D35" s="81"/>
      <c r="E35" s="81"/>
      <c r="F35" s="81"/>
      <c r="G35" s="5"/>
      <c r="H35" s="5"/>
      <c r="J35" s="50"/>
      <c r="K35" s="56"/>
      <c r="L35" s="57"/>
      <c r="M35" s="3"/>
      <c r="N35" s="3"/>
      <c r="O35" s="3"/>
      <c r="P35" s="3"/>
      <c r="T35" s="30"/>
      <c r="U35" s="30"/>
      <c r="V35" s="30"/>
      <c r="W35" s="30"/>
      <c r="X35" s="2"/>
    </row>
    <row r="36" spans="1:24" ht="18" customHeight="1" x14ac:dyDescent="0.35">
      <c r="A36" s="2"/>
      <c r="B36" s="5"/>
      <c r="C36" s="5"/>
      <c r="D36" s="5"/>
      <c r="E36" s="5"/>
      <c r="F36" s="5"/>
      <c r="G36" s="5"/>
      <c r="H36" s="5"/>
      <c r="J36" s="50"/>
      <c r="K36" s="56"/>
      <c r="L36" s="57"/>
      <c r="M36" s="57"/>
      <c r="N36" s="58"/>
      <c r="O36" s="58"/>
      <c r="P36" s="58"/>
      <c r="Q36" s="58"/>
      <c r="R36" s="59"/>
      <c r="S36" s="59"/>
      <c r="T36" s="30"/>
      <c r="U36" s="30"/>
      <c r="V36" s="30"/>
      <c r="W36" s="30"/>
      <c r="X36" s="2"/>
    </row>
    <row r="37" spans="1:24" ht="18" customHeight="1" x14ac:dyDescent="0.35">
      <c r="A37" s="15"/>
      <c r="B37" s="16"/>
      <c r="C37" s="15"/>
      <c r="D37" s="17"/>
      <c r="E37" s="83"/>
      <c r="F37" s="83"/>
      <c r="G37" s="5"/>
      <c r="H37" s="5"/>
      <c r="J37" s="50"/>
      <c r="K37" s="56"/>
      <c r="L37" s="57"/>
      <c r="M37" s="57"/>
      <c r="N37" s="58"/>
      <c r="O37" s="58"/>
      <c r="P37" s="58"/>
      <c r="Q37" s="58"/>
      <c r="R37" s="59"/>
      <c r="S37" s="59"/>
      <c r="T37" s="30"/>
      <c r="U37" s="30"/>
      <c r="V37" s="30"/>
      <c r="W37" s="30"/>
      <c r="X37" s="2"/>
    </row>
    <row r="38" spans="1:24" ht="18" customHeight="1" x14ac:dyDescent="0.35">
      <c r="A38" s="2"/>
      <c r="B38" s="5"/>
      <c r="C38" s="436"/>
      <c r="D38" s="436"/>
      <c r="E38" s="436"/>
      <c r="F38" s="436"/>
      <c r="G38" s="5"/>
      <c r="H38" s="5"/>
      <c r="J38" s="50"/>
      <c r="K38" s="56"/>
      <c r="L38" s="57"/>
      <c r="M38" s="57"/>
      <c r="N38" s="58"/>
      <c r="O38" s="58"/>
      <c r="P38" s="58"/>
      <c r="Q38" s="58"/>
      <c r="R38" s="59"/>
      <c r="S38" s="59"/>
      <c r="T38" s="30"/>
      <c r="U38" s="30"/>
      <c r="V38" s="30"/>
      <c r="W38" s="30"/>
      <c r="X38" s="2"/>
    </row>
    <row r="39" spans="1:24" ht="18" customHeight="1" x14ac:dyDescent="0.35">
      <c r="A39" s="2"/>
      <c r="B39" s="5"/>
      <c r="C39" s="436"/>
      <c r="D39" s="436"/>
      <c r="E39" s="436"/>
      <c r="F39" s="436"/>
      <c r="G39" s="63"/>
      <c r="H39" s="5"/>
      <c r="J39" s="21"/>
      <c r="K39" s="437"/>
      <c r="L39" s="437"/>
      <c r="M39" s="437"/>
      <c r="N39" s="30"/>
      <c r="O39" s="30"/>
      <c r="P39" s="30"/>
      <c r="Q39" s="21"/>
      <c r="R39" s="21"/>
      <c r="S39" s="21"/>
      <c r="T39" s="30"/>
      <c r="U39" s="30"/>
      <c r="V39" s="30"/>
      <c r="W39" s="30"/>
      <c r="X39" s="2"/>
    </row>
    <row r="40" spans="1:24" ht="18" customHeight="1" x14ac:dyDescent="0.35">
      <c r="A40" s="2"/>
      <c r="B40" s="5"/>
      <c r="C40" s="438"/>
      <c r="D40" s="438"/>
      <c r="E40" s="438"/>
      <c r="F40" s="438"/>
      <c r="G40" s="63"/>
      <c r="H40" s="5"/>
      <c r="J40" s="21"/>
      <c r="N40" s="27"/>
      <c r="Q40" s="21"/>
      <c r="R40" s="21"/>
      <c r="S40" s="21"/>
      <c r="T40" s="30"/>
      <c r="U40" s="30"/>
      <c r="V40" s="30"/>
      <c r="W40" s="30"/>
      <c r="X40" s="2"/>
    </row>
    <row r="41" spans="1:24" ht="18" customHeight="1" x14ac:dyDescent="0.35">
      <c r="A41" s="2"/>
      <c r="B41" s="5"/>
      <c r="C41" s="438"/>
      <c r="D41" s="438"/>
      <c r="E41" s="438"/>
      <c r="F41" s="438"/>
      <c r="G41" s="63"/>
      <c r="H41" s="5"/>
      <c r="J41" s="21"/>
      <c r="N41" s="27"/>
      <c r="Q41" s="21"/>
      <c r="R41" s="21"/>
      <c r="S41" s="21"/>
      <c r="T41" s="30"/>
      <c r="U41" s="30"/>
      <c r="V41" s="30"/>
      <c r="W41" s="30"/>
      <c r="X41" s="2"/>
    </row>
    <row r="42" spans="1:24" ht="18" customHeight="1" x14ac:dyDescent="0.35">
      <c r="A42" s="2"/>
      <c r="B42" s="5"/>
      <c r="C42" s="438"/>
      <c r="D42" s="438"/>
      <c r="E42" s="438"/>
      <c r="F42" s="438"/>
      <c r="G42" s="63"/>
      <c r="H42" s="5"/>
      <c r="J42" s="21"/>
      <c r="N42" s="27"/>
      <c r="Q42" s="21"/>
      <c r="R42" s="21"/>
      <c r="S42" s="21"/>
      <c r="T42" s="30"/>
      <c r="U42" s="30"/>
      <c r="V42" s="30"/>
      <c r="W42" s="30"/>
      <c r="X42" s="2"/>
    </row>
    <row r="43" spans="1:24" ht="18" customHeight="1" x14ac:dyDescent="0.35">
      <c r="A43" s="2"/>
      <c r="B43" s="5"/>
      <c r="C43" s="5"/>
      <c r="D43" s="442"/>
      <c r="E43" s="442"/>
      <c r="F43" s="442"/>
      <c r="G43" s="63"/>
      <c r="H43" s="5"/>
      <c r="J43" s="21"/>
      <c r="N43" s="27"/>
      <c r="Q43" s="21"/>
      <c r="R43" s="21"/>
      <c r="S43" s="21"/>
      <c r="T43" s="30"/>
      <c r="U43" s="30"/>
      <c r="V43" s="30"/>
      <c r="W43" s="30"/>
      <c r="X43" s="2"/>
    </row>
    <row r="44" spans="1:24" ht="18" customHeight="1" x14ac:dyDescent="0.35">
      <c r="A44" s="2"/>
      <c r="B44" s="5"/>
      <c r="C44" s="5"/>
      <c r="D44" s="442"/>
      <c r="E44" s="442"/>
      <c r="F44" s="442"/>
      <c r="G44" s="63"/>
      <c r="H44" s="5"/>
      <c r="J44" s="21"/>
      <c r="N44" s="27"/>
      <c r="Q44" s="21"/>
      <c r="R44" s="21"/>
      <c r="S44" s="21"/>
      <c r="T44" s="30"/>
      <c r="U44" s="30"/>
      <c r="V44" s="30"/>
      <c r="W44" s="30"/>
      <c r="X44" s="2"/>
    </row>
    <row r="45" spans="1:24" ht="18" customHeight="1" x14ac:dyDescent="0.35">
      <c r="A45" s="2"/>
      <c r="B45" s="5"/>
      <c r="C45" s="5"/>
      <c r="D45" s="442"/>
      <c r="E45" s="442"/>
      <c r="F45" s="442"/>
      <c r="G45" s="63"/>
      <c r="H45" s="5"/>
      <c r="J45" s="21"/>
      <c r="N45" s="27"/>
      <c r="Q45" s="21"/>
      <c r="R45" s="21"/>
      <c r="S45" s="21"/>
      <c r="T45" s="30"/>
      <c r="U45" s="30"/>
      <c r="V45" s="30"/>
      <c r="W45" s="30"/>
      <c r="X45" s="2"/>
    </row>
    <row r="46" spans="1:24" ht="18" customHeight="1" x14ac:dyDescent="0.35">
      <c r="A46" s="2"/>
      <c r="B46" s="5"/>
      <c r="C46" s="5"/>
      <c r="D46" s="442"/>
      <c r="E46" s="442"/>
      <c r="F46" s="442"/>
      <c r="G46" s="5"/>
      <c r="H46" s="5"/>
      <c r="J46" s="21"/>
      <c r="N46" s="27"/>
      <c r="Q46" s="21"/>
      <c r="R46" s="21"/>
      <c r="S46" s="21"/>
      <c r="T46" s="30"/>
      <c r="U46" s="30"/>
      <c r="V46" s="30"/>
      <c r="W46" s="30"/>
      <c r="X46" s="2"/>
    </row>
    <row r="47" spans="1:24" ht="18" customHeight="1" x14ac:dyDescent="0.35">
      <c r="A47" s="2"/>
      <c r="B47" s="2"/>
      <c r="C47" s="2"/>
      <c r="D47" s="443" t="s">
        <v>13</v>
      </c>
      <c r="E47" s="443"/>
      <c r="F47" s="443"/>
      <c r="G47" s="443"/>
      <c r="H47" s="443"/>
      <c r="I47" s="2"/>
      <c r="J47" s="2"/>
      <c r="K47" s="2"/>
      <c r="L47" s="2"/>
      <c r="M47" s="2"/>
      <c r="N47" s="2"/>
      <c r="O47" s="2"/>
      <c r="P47" s="2"/>
      <c r="Q47" s="2"/>
      <c r="R47" s="2"/>
      <c r="S47" s="2"/>
      <c r="T47" s="2"/>
      <c r="U47" s="2"/>
      <c r="V47" s="2"/>
      <c r="W47" s="2"/>
      <c r="X47" s="2"/>
    </row>
    <row r="48" spans="1:24" ht="18" customHeight="1" x14ac:dyDescent="0.35">
      <c r="J48" s="21"/>
      <c r="N48" s="27"/>
      <c r="Q48" s="21"/>
      <c r="R48" s="21"/>
      <c r="S48" s="21"/>
      <c r="T48" s="30"/>
      <c r="U48" s="30"/>
      <c r="V48" s="30"/>
      <c r="W48" s="30"/>
    </row>
    <row r="49" spans="10:23" ht="18" customHeight="1" x14ac:dyDescent="0.35">
      <c r="J49" s="21"/>
      <c r="N49" s="27"/>
      <c r="Q49" s="21"/>
      <c r="R49" s="21"/>
      <c r="S49" s="21"/>
      <c r="T49" s="30"/>
      <c r="U49" s="30"/>
      <c r="V49" s="30"/>
      <c r="W49" s="30"/>
    </row>
    <row r="50" spans="10:23" ht="18" customHeight="1" x14ac:dyDescent="0.35">
      <c r="J50" s="21"/>
      <c r="N50" s="27"/>
      <c r="Q50" s="21"/>
      <c r="R50" s="21"/>
      <c r="S50" s="21"/>
      <c r="T50" s="30"/>
      <c r="U50" s="30"/>
      <c r="V50" s="30"/>
      <c r="W50" s="30"/>
    </row>
    <row r="51" spans="10:23" ht="18" customHeight="1" x14ac:dyDescent="0.35">
      <c r="J51" s="21"/>
      <c r="N51" s="27"/>
      <c r="Q51" s="21"/>
      <c r="R51" s="21"/>
      <c r="S51" s="21"/>
      <c r="T51" s="30"/>
      <c r="U51" s="30"/>
      <c r="V51" s="30"/>
      <c r="W51" s="30"/>
    </row>
    <row r="52" spans="10:23" ht="18" customHeight="1" x14ac:dyDescent="0.35">
      <c r="J52" s="21"/>
      <c r="N52" s="27"/>
      <c r="Q52" s="21"/>
      <c r="R52" s="21"/>
      <c r="S52" s="21"/>
      <c r="T52" s="30"/>
      <c r="U52" s="30"/>
      <c r="V52" s="30"/>
      <c r="W52" s="30"/>
    </row>
    <row r="53" spans="10:23" ht="18" customHeight="1" x14ac:dyDescent="0.35">
      <c r="J53" s="21"/>
      <c r="N53" s="27"/>
      <c r="Q53" s="21"/>
      <c r="R53" s="21"/>
      <c r="S53" s="21"/>
      <c r="T53" s="30"/>
      <c r="U53" s="30"/>
      <c r="V53" s="30"/>
      <c r="W53" s="30"/>
    </row>
    <row r="54" spans="10:23" ht="18" customHeight="1" x14ac:dyDescent="0.35">
      <c r="J54" s="21"/>
      <c r="N54" s="27"/>
      <c r="Q54" s="21"/>
      <c r="R54" s="21"/>
      <c r="S54" s="21"/>
      <c r="T54" s="30"/>
      <c r="U54" s="30"/>
      <c r="V54" s="30"/>
      <c r="W54" s="30"/>
    </row>
    <row r="55" spans="10:23" ht="18" customHeight="1" x14ac:dyDescent="0.35">
      <c r="N55" s="20"/>
      <c r="T55" s="23"/>
      <c r="U55" s="23"/>
      <c r="V55" s="23"/>
      <c r="W55" s="24"/>
    </row>
    <row r="56" spans="10:23" ht="18" customHeight="1" x14ac:dyDescent="0.35">
      <c r="N56" s="20"/>
      <c r="T56" s="23"/>
      <c r="U56" s="23"/>
      <c r="V56" s="23"/>
      <c r="W56" s="24"/>
    </row>
    <row r="57" spans="10:23" ht="18" customHeight="1" x14ac:dyDescent="0.35">
      <c r="N57" s="20"/>
      <c r="T57" s="23"/>
      <c r="U57" s="23"/>
      <c r="V57" s="23"/>
      <c r="W57" s="24"/>
    </row>
    <row r="58" spans="10:23" ht="18" customHeight="1" x14ac:dyDescent="0.35">
      <c r="N58" s="20"/>
      <c r="T58" s="23"/>
      <c r="U58" s="23"/>
      <c r="V58" s="23"/>
      <c r="W58" s="24"/>
    </row>
    <row r="59" spans="10:23" ht="18" customHeight="1" x14ac:dyDescent="0.35">
      <c r="N59" s="20"/>
      <c r="T59" s="23"/>
      <c r="U59" s="23"/>
      <c r="V59" s="23"/>
      <c r="W59" s="24"/>
    </row>
    <row r="60" spans="10:23" ht="18" customHeight="1" x14ac:dyDescent="0.35">
      <c r="N60" s="20"/>
      <c r="T60"/>
      <c r="U60" s="23"/>
      <c r="V60" s="23"/>
      <c r="W60" s="24"/>
    </row>
    <row r="61" spans="10:23" ht="18" customHeight="1" x14ac:dyDescent="0.35">
      <c r="N61" s="20"/>
      <c r="T61"/>
      <c r="U61" s="23"/>
      <c r="V61" s="23"/>
      <c r="W61" s="24"/>
    </row>
    <row r="62" spans="10:23" ht="18" customHeight="1" x14ac:dyDescent="0.35">
      <c r="N62" s="20"/>
      <c r="T62"/>
      <c r="U62" s="23"/>
      <c r="V62" s="23"/>
      <c r="W62" s="24"/>
    </row>
    <row r="63" spans="10:23" ht="18" customHeight="1" x14ac:dyDescent="0.35">
      <c r="N63" s="20"/>
      <c r="T63"/>
      <c r="U63" s="23"/>
      <c r="V63" s="23"/>
      <c r="W63" s="24"/>
    </row>
    <row r="64" spans="10:23" ht="18" customHeight="1" x14ac:dyDescent="0.35">
      <c r="N64" s="20"/>
      <c r="T64"/>
      <c r="U64" s="23"/>
      <c r="V64" s="23"/>
      <c r="W64" s="24"/>
    </row>
    <row r="65" spans="14:23" ht="18" customHeight="1" x14ac:dyDescent="0.35">
      <c r="N65" s="20"/>
      <c r="T65"/>
      <c r="U65" s="23"/>
      <c r="V65" s="23"/>
      <c r="W65" s="24"/>
    </row>
    <row r="66" spans="14:23" ht="18" customHeight="1" x14ac:dyDescent="0.35">
      <c r="N66" s="20"/>
      <c r="T66"/>
      <c r="U66" s="23"/>
      <c r="V66" s="23"/>
      <c r="W66" s="24"/>
    </row>
    <row r="67" spans="14:23" ht="18" customHeight="1" x14ac:dyDescent="0.35">
      <c r="N67" s="20"/>
      <c r="T67"/>
      <c r="U67" s="23"/>
      <c r="V67" s="23"/>
      <c r="W67" s="24"/>
    </row>
    <row r="68" spans="14:23" ht="18" customHeight="1" x14ac:dyDescent="0.35">
      <c r="N68" s="20"/>
      <c r="T68"/>
      <c r="U68" s="23"/>
      <c r="V68" s="23"/>
      <c r="W68" s="24"/>
    </row>
    <row r="69" spans="14:23" ht="18" customHeight="1" x14ac:dyDescent="0.35">
      <c r="N69" s="20"/>
      <c r="T69"/>
      <c r="U69" s="23"/>
      <c r="V69" s="23"/>
      <c r="W69" s="24"/>
    </row>
    <row r="70" spans="14:23" ht="18" customHeight="1" x14ac:dyDescent="0.35">
      <c r="N70" s="20"/>
      <c r="T70"/>
      <c r="U70" s="23"/>
      <c r="V70" s="23"/>
      <c r="W70" s="24"/>
    </row>
    <row r="71" spans="14:23" ht="18" customHeight="1" x14ac:dyDescent="0.35">
      <c r="N71" s="20"/>
      <c r="T71"/>
      <c r="U71" s="23"/>
      <c r="V71" s="23"/>
      <c r="W71" s="24"/>
    </row>
    <row r="72" spans="14:23" ht="18" customHeight="1" x14ac:dyDescent="0.35">
      <c r="N72" s="20"/>
      <c r="T72"/>
      <c r="U72" s="23"/>
      <c r="V72" s="23"/>
      <c r="W72" s="24"/>
    </row>
    <row r="73" spans="14:23" ht="18" customHeight="1" x14ac:dyDescent="0.35">
      <c r="N73" s="20"/>
      <c r="T73"/>
      <c r="U73" s="23"/>
      <c r="V73" s="23"/>
      <c r="W73" s="24"/>
    </row>
    <row r="74" spans="14:23" ht="18" customHeight="1" x14ac:dyDescent="0.35">
      <c r="N74" s="20"/>
      <c r="T74"/>
      <c r="U74" s="23"/>
      <c r="V74" s="23"/>
      <c r="W74" s="24"/>
    </row>
    <row r="75" spans="14:23" ht="18" customHeight="1" x14ac:dyDescent="0.35">
      <c r="N75" s="20"/>
      <c r="T75"/>
      <c r="U75" s="23"/>
      <c r="V75" s="23"/>
      <c r="W75" s="24"/>
    </row>
    <row r="76" spans="14:23" ht="18" customHeight="1" x14ac:dyDescent="0.35">
      <c r="N76" s="20"/>
      <c r="T76"/>
      <c r="U76" s="23"/>
      <c r="V76" s="23"/>
      <c r="W76" s="24"/>
    </row>
    <row r="77" spans="14:23" ht="18" customHeight="1" x14ac:dyDescent="0.35">
      <c r="N77" s="20"/>
      <c r="T77"/>
      <c r="U77" s="23"/>
      <c r="V77" s="23"/>
      <c r="W77" s="24"/>
    </row>
    <row r="78" spans="14:23" ht="18" customHeight="1" x14ac:dyDescent="0.35">
      <c r="N78" s="20"/>
      <c r="T78"/>
      <c r="U78" s="23"/>
      <c r="V78" s="23"/>
      <c r="W78" s="24"/>
    </row>
    <row r="79" spans="14:23" ht="18" customHeight="1" x14ac:dyDescent="0.35">
      <c r="N79" s="20"/>
      <c r="T79"/>
      <c r="U79" s="23"/>
      <c r="V79" s="23"/>
      <c r="W79" s="24"/>
    </row>
    <row r="80" spans="14:23" ht="18" customHeight="1" x14ac:dyDescent="0.35">
      <c r="N80" s="20"/>
      <c r="T80"/>
      <c r="U80" s="23"/>
      <c r="V80" s="23"/>
      <c r="W80" s="24"/>
    </row>
    <row r="81" spans="14:23" ht="18" customHeight="1" x14ac:dyDescent="0.35">
      <c r="N81" s="20"/>
      <c r="T81"/>
      <c r="U81" s="23"/>
      <c r="V81" s="23"/>
      <c r="W81" s="24"/>
    </row>
    <row r="82" spans="14:23" ht="18" customHeight="1" x14ac:dyDescent="0.35">
      <c r="N82" s="20"/>
      <c r="T82"/>
      <c r="U82" s="23"/>
      <c r="V82" s="23"/>
      <c r="W82" s="24"/>
    </row>
    <row r="83" spans="14:23" ht="18" customHeight="1" x14ac:dyDescent="0.35">
      <c r="N83" s="20"/>
      <c r="T83"/>
      <c r="U83" s="23"/>
      <c r="V83" s="23"/>
      <c r="W83" s="24"/>
    </row>
    <row r="84" spans="14:23" ht="18" customHeight="1" x14ac:dyDescent="0.35">
      <c r="N84" s="20"/>
      <c r="T84"/>
      <c r="U84" s="23"/>
      <c r="V84" s="23"/>
      <c r="W84" s="24"/>
    </row>
    <row r="85" spans="14:23" ht="18" customHeight="1" x14ac:dyDescent="0.35">
      <c r="N85" s="20"/>
      <c r="T85"/>
      <c r="U85" s="23"/>
      <c r="V85" s="23"/>
      <c r="W85" s="24"/>
    </row>
    <row r="86" spans="14:23" ht="18" customHeight="1" x14ac:dyDescent="0.35">
      <c r="N86" s="20"/>
      <c r="T86"/>
      <c r="U86" s="23"/>
      <c r="V86" s="23"/>
      <c r="W86" s="24"/>
    </row>
    <row r="87" spans="14:23" ht="18" customHeight="1" x14ac:dyDescent="0.35">
      <c r="N87" s="20"/>
      <c r="T87"/>
      <c r="U87" s="23"/>
      <c r="V87" s="23"/>
      <c r="W87" s="24"/>
    </row>
    <row r="88" spans="14:23" ht="18" customHeight="1" x14ac:dyDescent="0.35">
      <c r="N88" s="20"/>
      <c r="T88"/>
      <c r="U88" s="23"/>
      <c r="V88" s="23"/>
      <c r="W88" s="24"/>
    </row>
    <row r="89" spans="14:23" ht="18" customHeight="1" x14ac:dyDescent="0.35">
      <c r="N89" s="20"/>
      <c r="T89"/>
      <c r="U89" s="23"/>
      <c r="V89" s="23"/>
      <c r="W89" s="24"/>
    </row>
    <row r="90" spans="14:23" ht="18" customHeight="1" x14ac:dyDescent="0.35">
      <c r="N90" s="20"/>
      <c r="T90"/>
      <c r="U90" s="23"/>
      <c r="V90" s="23"/>
      <c r="W90" s="24"/>
    </row>
    <row r="91" spans="14:23" ht="18" customHeight="1" x14ac:dyDescent="0.35">
      <c r="N91" s="20"/>
      <c r="T91"/>
      <c r="U91" s="23"/>
      <c r="V91" s="23"/>
      <c r="W91" s="24"/>
    </row>
    <row r="92" spans="14:23" ht="18" customHeight="1" x14ac:dyDescent="0.35">
      <c r="N92" s="20"/>
      <c r="T92"/>
      <c r="U92" s="23"/>
      <c r="V92" s="23"/>
      <c r="W92" s="24"/>
    </row>
    <row r="93" spans="14:23" ht="18" customHeight="1" x14ac:dyDescent="0.35">
      <c r="N93" s="20"/>
      <c r="T93"/>
      <c r="U93" s="23"/>
      <c r="V93" s="23"/>
      <c r="W93" s="24"/>
    </row>
    <row r="94" spans="14:23" ht="18" customHeight="1" x14ac:dyDescent="0.35">
      <c r="N94" s="20"/>
      <c r="T94"/>
      <c r="U94" s="23"/>
      <c r="V94" s="23"/>
      <c r="W94" s="24"/>
    </row>
    <row r="95" spans="14:23" ht="18" customHeight="1" x14ac:dyDescent="0.35">
      <c r="N95" s="20"/>
      <c r="T95"/>
      <c r="U95" s="23"/>
      <c r="V95" s="23"/>
      <c r="W95" s="24"/>
    </row>
    <row r="96" spans="14:23" ht="18" customHeight="1" x14ac:dyDescent="0.35">
      <c r="N96" s="20"/>
      <c r="T96"/>
      <c r="U96" s="23"/>
      <c r="V96" s="23"/>
      <c r="W96" s="24"/>
    </row>
    <row r="97" spans="10:23" ht="18" customHeight="1" x14ac:dyDescent="0.35">
      <c r="N97" s="20"/>
      <c r="T97"/>
      <c r="U97" s="23"/>
      <c r="V97" s="23"/>
      <c r="W97" s="24"/>
    </row>
    <row r="98" spans="10:23" ht="18" customHeight="1" x14ac:dyDescent="0.35">
      <c r="N98" s="20"/>
      <c r="T98"/>
      <c r="U98" s="23"/>
      <c r="V98" s="23"/>
      <c r="W98" s="24"/>
    </row>
    <row r="99" spans="10:23" ht="18" customHeight="1" x14ac:dyDescent="0.35">
      <c r="J99" s="13"/>
      <c r="K99" s="22"/>
      <c r="L99" s="22"/>
      <c r="M99" s="22"/>
      <c r="N99" s="22"/>
      <c r="O99" s="22"/>
      <c r="P99" s="22"/>
      <c r="Q99" s="13"/>
      <c r="R99" s="13"/>
      <c r="S99" s="13"/>
      <c r="T99" s="13"/>
      <c r="U99" s="13"/>
      <c r="V99" s="13"/>
      <c r="W99" s="13"/>
    </row>
    <row r="100" spans="10:23" ht="18" customHeight="1" x14ac:dyDescent="0.35">
      <c r="J100" s="13"/>
      <c r="K100" s="22"/>
      <c r="L100" s="22"/>
      <c r="M100" s="22"/>
      <c r="N100" s="22"/>
      <c r="O100" s="22"/>
      <c r="P100" s="22"/>
      <c r="Q100" s="13"/>
      <c r="R100" s="13"/>
      <c r="S100" s="13"/>
      <c r="T100" s="13"/>
      <c r="U100" s="13"/>
      <c r="V100" s="13"/>
      <c r="W100" s="13"/>
    </row>
    <row r="101" spans="10:23" ht="18" customHeight="1" x14ac:dyDescent="0.35">
      <c r="J101" s="13"/>
      <c r="K101" s="22"/>
      <c r="L101" s="22"/>
      <c r="M101" s="22"/>
      <c r="N101" s="22"/>
      <c r="O101" s="22"/>
      <c r="P101" s="22"/>
      <c r="Q101" s="13"/>
      <c r="R101" s="13"/>
      <c r="S101" s="13"/>
      <c r="T101" s="13"/>
      <c r="U101" s="13"/>
      <c r="V101" s="13"/>
      <c r="W101" s="13"/>
    </row>
    <row r="102" spans="10:23" ht="18" customHeight="1" x14ac:dyDescent="0.35">
      <c r="U102" s="25"/>
      <c r="V102" s="25"/>
      <c r="W102" s="25"/>
    </row>
  </sheetData>
  <mergeCells count="21">
    <mergeCell ref="J12:K12"/>
    <mergeCell ref="N12:O12"/>
    <mergeCell ref="Q12:R12"/>
    <mergeCell ref="T12:U12"/>
    <mergeCell ref="D2:G5"/>
    <mergeCell ref="J2:Q5"/>
    <mergeCell ref="J7:L7"/>
    <mergeCell ref="J10:L10"/>
    <mergeCell ref="N10:U10"/>
    <mergeCell ref="J14:J15"/>
    <mergeCell ref="D20:G23"/>
    <mergeCell ref="D24:G26"/>
    <mergeCell ref="D28:G29"/>
    <mergeCell ref="K30:L30"/>
    <mergeCell ref="D47:H47"/>
    <mergeCell ref="D31:G34"/>
    <mergeCell ref="N31:R31"/>
    <mergeCell ref="C38:F39"/>
    <mergeCell ref="K39:M39"/>
    <mergeCell ref="C40:F42"/>
    <mergeCell ref="D43:F46"/>
  </mergeCells>
  <hyperlinks>
    <hyperlink ref="D2" r:id="rId1" xr:uid="{E8439C44-F317-4C96-A70F-98DD6BD81141}"/>
  </hyperlinks>
  <pageMargins left="0.75" right="0.75" top="1" bottom="1" header="0.5" footer="0.5"/>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03070-68E6-4953-9AE9-C662EF8984D9}">
  <dimension ref="A1:BO176"/>
  <sheetViews>
    <sheetView zoomScale="80" zoomScaleNormal="80" workbookViewId="0">
      <selection activeCell="D22" sqref="D22:D23"/>
    </sheetView>
  </sheetViews>
  <sheetFormatPr defaultColWidth="9" defaultRowHeight="15.5" x14ac:dyDescent="0.35"/>
  <cols>
    <col min="1" max="2" width="3" style="385" customWidth="1"/>
    <col min="3" max="3" width="9" style="385"/>
    <col min="4" max="4" width="36" style="403" customWidth="1"/>
    <col min="5" max="5" width="3" style="385" customWidth="1"/>
    <col min="6" max="6" width="9" style="385"/>
    <col min="7" max="7" width="4.08203125" style="385" customWidth="1"/>
    <col min="8" max="8" width="9.33203125" style="393" customWidth="1"/>
    <col min="9" max="9" width="8.75" style="393" customWidth="1"/>
    <col min="10" max="10" width="7.08203125" style="391" customWidth="1"/>
    <col min="11" max="11" width="14.25" style="393" customWidth="1"/>
    <col min="12" max="12" width="8.58203125" style="393" customWidth="1"/>
    <col min="13" max="13" width="7.08203125" style="393" customWidth="1"/>
    <col min="14" max="14" width="14.75" style="392" customWidth="1"/>
    <col min="15" max="15" width="13.75" style="393" customWidth="1"/>
    <col min="16" max="16" width="5.58203125" style="393" customWidth="1"/>
    <col min="17" max="17" width="5.83203125" style="393" customWidth="1"/>
    <col min="18" max="18" width="8" style="393" customWidth="1"/>
    <col min="19" max="16384" width="9" style="393"/>
  </cols>
  <sheetData>
    <row r="1" spans="1:67" s="385" customFormat="1" ht="18" customHeight="1" x14ac:dyDescent="0.35">
      <c r="A1" s="124"/>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row>
    <row r="2" spans="1:67" s="385" customFormat="1" ht="72" customHeight="1" x14ac:dyDescent="0.35">
      <c r="A2" s="127"/>
      <c r="B2" s="127"/>
      <c r="C2" s="127"/>
      <c r="D2" s="386" t="s">
        <v>206</v>
      </c>
      <c r="E2" s="387"/>
      <c r="F2" s="387"/>
      <c r="G2" s="387"/>
      <c r="H2" s="387"/>
      <c r="I2" s="482" t="s">
        <v>220</v>
      </c>
      <c r="J2" s="482"/>
      <c r="K2" s="482"/>
      <c r="L2" s="482"/>
      <c r="M2" s="482"/>
      <c r="N2" s="482"/>
      <c r="O2" s="482"/>
      <c r="P2" s="482"/>
      <c r="Q2" s="482"/>
      <c r="R2" s="482"/>
      <c r="S2" s="482"/>
      <c r="T2" s="482"/>
      <c r="U2" s="388"/>
      <c r="V2" s="388"/>
      <c r="W2" s="388"/>
      <c r="X2" s="388"/>
      <c r="Y2" s="388"/>
      <c r="Z2" s="388"/>
      <c r="AA2" s="388"/>
      <c r="AB2" s="388"/>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4"/>
    </row>
    <row r="3" spans="1:67" s="385" customFormat="1" ht="18" customHeight="1" x14ac:dyDescent="0.35">
      <c r="A3" s="132"/>
      <c r="B3" s="132"/>
      <c r="C3" s="132"/>
      <c r="D3" s="389"/>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24"/>
    </row>
    <row r="4" spans="1:67" ht="32.25" customHeight="1" x14ac:dyDescent="0.35">
      <c r="A4" s="124"/>
      <c r="B4" s="135"/>
      <c r="C4" s="135"/>
      <c r="D4" s="483" t="s">
        <v>221</v>
      </c>
      <c r="E4" s="135"/>
      <c r="F4" s="135"/>
      <c r="G4" s="135"/>
      <c r="H4" s="390"/>
      <c r="I4" s="390"/>
      <c r="K4" s="484"/>
      <c r="L4" s="484"/>
      <c r="M4" s="484"/>
    </row>
    <row r="5" spans="1:67" ht="29.25" customHeight="1" x14ac:dyDescent="0.35">
      <c r="A5" s="124"/>
      <c r="B5" s="135"/>
      <c r="C5" s="135"/>
      <c r="D5" s="483"/>
      <c r="E5" s="394"/>
      <c r="F5" s="394"/>
      <c r="G5" s="394"/>
      <c r="H5" s="390"/>
      <c r="I5" s="390"/>
      <c r="K5" s="485"/>
      <c r="L5" s="485"/>
      <c r="M5" s="485"/>
      <c r="O5" s="395"/>
      <c r="P5" s="395"/>
    </row>
    <row r="6" spans="1:67" ht="16.5" customHeight="1" x14ac:dyDescent="0.35">
      <c r="A6" s="124"/>
      <c r="B6" s="135"/>
      <c r="C6" s="135"/>
      <c r="D6" s="483"/>
      <c r="E6" s="135"/>
      <c r="F6" s="135"/>
      <c r="G6" s="135"/>
      <c r="H6" s="390"/>
      <c r="I6" s="390"/>
      <c r="K6" s="485"/>
      <c r="L6" s="485"/>
      <c r="M6" s="485"/>
    </row>
    <row r="7" spans="1:67" ht="52.5" customHeight="1" x14ac:dyDescent="0.35">
      <c r="A7" s="124"/>
      <c r="B7" s="134"/>
      <c r="C7" s="134"/>
      <c r="D7" s="396" t="s">
        <v>222</v>
      </c>
      <c r="E7" s="205"/>
      <c r="F7" s="137"/>
      <c r="G7" s="397"/>
      <c r="H7" s="398" t="s">
        <v>207</v>
      </c>
      <c r="I7" s="399">
        <v>3</v>
      </c>
      <c r="K7" s="400" t="s">
        <v>208</v>
      </c>
      <c r="L7" s="401"/>
      <c r="M7" s="401"/>
      <c r="N7" s="402" t="s">
        <v>209</v>
      </c>
      <c r="O7" s="395"/>
      <c r="P7" s="395"/>
    </row>
    <row r="8" spans="1:67" ht="27.5" x14ac:dyDescent="0.35">
      <c r="A8" s="124"/>
      <c r="B8" s="134"/>
      <c r="C8" s="206"/>
      <c r="E8" s="205"/>
      <c r="F8" s="137"/>
      <c r="G8" s="397"/>
      <c r="K8" s="395"/>
      <c r="L8" s="404"/>
      <c r="N8" s="395"/>
      <c r="O8" s="404"/>
      <c r="P8" s="404"/>
    </row>
    <row r="9" spans="1:67" s="410" customFormat="1" ht="26.5" x14ac:dyDescent="0.55000000000000004">
      <c r="A9" s="124"/>
      <c r="B9" s="405"/>
      <c r="C9" s="405"/>
      <c r="D9" s="406"/>
      <c r="E9" s="405"/>
      <c r="F9" s="405"/>
      <c r="G9" s="407"/>
      <c r="H9" s="408"/>
      <c r="I9" s="395"/>
      <c r="J9" s="409" t="s">
        <v>210</v>
      </c>
      <c r="K9" s="409" t="s">
        <v>211</v>
      </c>
      <c r="M9" s="409" t="s">
        <v>210</v>
      </c>
      <c r="N9" s="409" t="s">
        <v>211</v>
      </c>
      <c r="O9" s="395"/>
      <c r="P9" s="395"/>
      <c r="Q9" s="411"/>
      <c r="R9" s="411"/>
    </row>
    <row r="10" spans="1:67" ht="21" x14ac:dyDescent="0.35">
      <c r="A10" s="124"/>
      <c r="B10" s="405"/>
      <c r="C10" s="405"/>
      <c r="D10" s="617"/>
      <c r="E10" s="405"/>
      <c r="F10" s="405"/>
      <c r="G10" s="407"/>
      <c r="J10" s="412">
        <v>1</v>
      </c>
      <c r="K10" s="413">
        <f>I7</f>
        <v>3</v>
      </c>
      <c r="M10" s="412">
        <v>1</v>
      </c>
      <c r="N10" s="413">
        <f>I7</f>
        <v>3</v>
      </c>
      <c r="Q10" s="390"/>
      <c r="R10" s="390"/>
    </row>
    <row r="11" spans="1:67" x14ac:dyDescent="0.35">
      <c r="A11" s="124"/>
      <c r="B11" s="405"/>
      <c r="C11" s="206">
        <v>1</v>
      </c>
      <c r="D11" s="618" t="s">
        <v>212</v>
      </c>
      <c r="E11" s="405"/>
      <c r="F11" s="405"/>
      <c r="G11" s="407"/>
      <c r="J11" s="412">
        <f>J10+1</f>
        <v>2</v>
      </c>
      <c r="K11" s="414">
        <f>1/((K10)+2)</f>
        <v>0.2</v>
      </c>
      <c r="M11" s="412">
        <f>M10+1</f>
        <v>2</v>
      </c>
      <c r="N11" s="413">
        <f>1/N10-2</f>
        <v>-1.6666666666666667</v>
      </c>
      <c r="Q11" s="401"/>
      <c r="R11" s="401"/>
    </row>
    <row r="12" spans="1:67" x14ac:dyDescent="0.35">
      <c r="A12" s="124"/>
      <c r="B12" s="405"/>
      <c r="C12" s="405"/>
      <c r="D12" s="618"/>
      <c r="E12" s="405"/>
      <c r="F12" s="405"/>
      <c r="G12" s="407"/>
      <c r="J12" s="412">
        <f t="shared" ref="J12:J75" si="0">J11+1</f>
        <v>3</v>
      </c>
      <c r="K12" s="414">
        <f t="shared" ref="K12:K75" si="1">1/((K11)+2)</f>
        <v>0.45454545454545453</v>
      </c>
      <c r="M12" s="412">
        <f t="shared" ref="M12:M75" si="2">M11+1</f>
        <v>3</v>
      </c>
      <c r="N12" s="413">
        <f t="shared" ref="N12:N75" si="3">1/N11-2</f>
        <v>-2.6</v>
      </c>
      <c r="Q12" s="401"/>
      <c r="R12" s="401"/>
    </row>
    <row r="13" spans="1:67" x14ac:dyDescent="0.35">
      <c r="A13" s="124"/>
      <c r="B13" s="405"/>
      <c r="C13" s="405"/>
      <c r="D13" s="618"/>
      <c r="E13" s="405"/>
      <c r="F13" s="405"/>
      <c r="G13" s="407"/>
      <c r="J13" s="412">
        <f t="shared" si="0"/>
        <v>4</v>
      </c>
      <c r="K13" s="414">
        <f t="shared" si="1"/>
        <v>0.40740740740740738</v>
      </c>
      <c r="M13" s="412">
        <f t="shared" si="2"/>
        <v>4</v>
      </c>
      <c r="N13" s="413">
        <f t="shared" si="3"/>
        <v>-2.3846153846153846</v>
      </c>
      <c r="Q13" s="401"/>
      <c r="R13" s="401"/>
    </row>
    <row r="14" spans="1:67" x14ac:dyDescent="0.35">
      <c r="A14" s="124"/>
      <c r="B14" s="405"/>
      <c r="C14" s="206">
        <v>2</v>
      </c>
      <c r="D14" s="618" t="s">
        <v>213</v>
      </c>
      <c r="E14" s="405"/>
      <c r="F14" s="405"/>
      <c r="G14" s="407"/>
      <c r="J14" s="412">
        <f t="shared" si="0"/>
        <v>5</v>
      </c>
      <c r="K14" s="414">
        <f t="shared" si="1"/>
        <v>0.41538461538461535</v>
      </c>
      <c r="M14" s="412">
        <f t="shared" si="2"/>
        <v>5</v>
      </c>
      <c r="N14" s="413">
        <f t="shared" si="3"/>
        <v>-2.4193548387096775</v>
      </c>
      <c r="Q14" s="401"/>
      <c r="R14" s="401"/>
    </row>
    <row r="15" spans="1:67" ht="32" customHeight="1" x14ac:dyDescent="0.35">
      <c r="A15" s="124"/>
      <c r="B15" s="405"/>
      <c r="C15" s="405"/>
      <c r="D15" s="618"/>
      <c r="E15" s="405"/>
      <c r="F15" s="405"/>
      <c r="G15" s="407"/>
      <c r="J15" s="412">
        <f t="shared" si="0"/>
        <v>6</v>
      </c>
      <c r="K15" s="414">
        <f t="shared" si="1"/>
        <v>0.4140127388535032</v>
      </c>
      <c r="M15" s="412">
        <f t="shared" si="2"/>
        <v>6</v>
      </c>
      <c r="N15" s="413">
        <f t="shared" si="3"/>
        <v>-2.4133333333333331</v>
      </c>
      <c r="Q15" s="401"/>
      <c r="R15" s="401"/>
    </row>
    <row r="16" spans="1:67" ht="43.5" customHeight="1" x14ac:dyDescent="0.35">
      <c r="A16" s="124"/>
      <c r="B16" s="405"/>
      <c r="C16" s="206">
        <v>3</v>
      </c>
      <c r="D16" s="618" t="s">
        <v>214</v>
      </c>
      <c r="E16" s="405"/>
      <c r="F16" s="405"/>
      <c r="G16" s="407"/>
      <c r="J16" s="412">
        <f t="shared" si="0"/>
        <v>7</v>
      </c>
      <c r="K16" s="414">
        <f t="shared" si="1"/>
        <v>0.41424802110817938</v>
      </c>
      <c r="M16" s="412">
        <f t="shared" si="2"/>
        <v>7</v>
      </c>
      <c r="N16" s="413">
        <f t="shared" si="3"/>
        <v>-2.4143646408839778</v>
      </c>
      <c r="Q16" s="401"/>
      <c r="R16" s="401"/>
    </row>
    <row r="17" spans="1:18" x14ac:dyDescent="0.35">
      <c r="A17" s="124"/>
      <c r="B17" s="405"/>
      <c r="C17" s="206"/>
      <c r="D17" s="618"/>
      <c r="E17" s="405"/>
      <c r="F17" s="405"/>
      <c r="G17" s="407"/>
      <c r="J17" s="412">
        <f t="shared" si="0"/>
        <v>8</v>
      </c>
      <c r="K17" s="414">
        <f t="shared" si="1"/>
        <v>0.41420765027322404</v>
      </c>
      <c r="M17" s="412">
        <f t="shared" si="2"/>
        <v>8</v>
      </c>
      <c r="N17" s="413">
        <f t="shared" si="3"/>
        <v>-2.4141876430205951</v>
      </c>
      <c r="Q17" s="401"/>
      <c r="R17" s="401"/>
    </row>
    <row r="18" spans="1:18" x14ac:dyDescent="0.35">
      <c r="A18" s="124"/>
      <c r="B18" s="405"/>
      <c r="C18" s="206">
        <v>4</v>
      </c>
      <c r="D18" s="618" t="s">
        <v>215</v>
      </c>
      <c r="E18" s="405"/>
      <c r="F18" s="405"/>
      <c r="G18" s="407"/>
      <c r="J18" s="412">
        <f t="shared" si="0"/>
        <v>9</v>
      </c>
      <c r="K18" s="414">
        <f t="shared" si="1"/>
        <v>0.41421457673155276</v>
      </c>
      <c r="M18" s="412">
        <f t="shared" si="2"/>
        <v>9</v>
      </c>
      <c r="N18" s="413">
        <f t="shared" si="3"/>
        <v>-2.4142180094786729</v>
      </c>
      <c r="Q18" s="401"/>
      <c r="R18" s="401"/>
    </row>
    <row r="19" spans="1:18" ht="69.75" customHeight="1" x14ac:dyDescent="0.35">
      <c r="A19" s="124"/>
      <c r="B19" s="405"/>
      <c r="C19" s="206"/>
      <c r="D19" s="618"/>
      <c r="E19" s="405"/>
      <c r="F19" s="405"/>
      <c r="G19" s="407"/>
      <c r="J19" s="412">
        <f t="shared" si="0"/>
        <v>10</v>
      </c>
      <c r="K19" s="414">
        <f t="shared" si="1"/>
        <v>0.41421338833677107</v>
      </c>
      <c r="M19" s="412">
        <f t="shared" si="2"/>
        <v>10</v>
      </c>
      <c r="N19" s="413">
        <f t="shared" si="3"/>
        <v>-2.4142127993718101</v>
      </c>
      <c r="Q19" s="401"/>
      <c r="R19" s="401"/>
    </row>
    <row r="20" spans="1:18" ht="32.25" customHeight="1" x14ac:dyDescent="0.35">
      <c r="A20" s="124"/>
      <c r="B20" s="405"/>
      <c r="C20" s="206">
        <v>5</v>
      </c>
      <c r="D20" s="618" t="s">
        <v>244</v>
      </c>
      <c r="E20" s="405"/>
      <c r="F20" s="405"/>
      <c r="G20" s="407"/>
      <c r="J20" s="412">
        <f t="shared" si="0"/>
        <v>11</v>
      </c>
      <c r="K20" s="414">
        <f t="shared" si="1"/>
        <v>0.41421359223300974</v>
      </c>
      <c r="M20" s="412">
        <f t="shared" si="2"/>
        <v>11</v>
      </c>
      <c r="N20" s="413">
        <f t="shared" si="3"/>
        <v>-2.4142136932834606</v>
      </c>
      <c r="Q20" s="401"/>
      <c r="R20" s="401"/>
    </row>
    <row r="21" spans="1:18" ht="54" customHeight="1" x14ac:dyDescent="0.35">
      <c r="A21" s="124"/>
      <c r="B21" s="405"/>
      <c r="C21" s="206"/>
      <c r="D21" s="618"/>
      <c r="E21" s="405"/>
      <c r="F21" s="405"/>
      <c r="G21" s="407"/>
      <c r="J21" s="412">
        <f t="shared" si="0"/>
        <v>12</v>
      </c>
      <c r="K21" s="414">
        <f t="shared" si="1"/>
        <v>0.41421355724994369</v>
      </c>
      <c r="M21" s="412">
        <f t="shared" si="2"/>
        <v>12</v>
      </c>
      <c r="N21" s="413">
        <f t="shared" si="3"/>
        <v>-2.4142135399124283</v>
      </c>
      <c r="Q21" s="401"/>
      <c r="R21" s="401"/>
    </row>
    <row r="22" spans="1:18" x14ac:dyDescent="0.35">
      <c r="A22" s="124"/>
      <c r="B22" s="405"/>
      <c r="C22" s="206">
        <v>6</v>
      </c>
      <c r="D22" s="481"/>
      <c r="E22" s="405"/>
      <c r="F22" s="405"/>
      <c r="G22" s="407"/>
      <c r="J22" s="412">
        <f t="shared" si="0"/>
        <v>13</v>
      </c>
      <c r="K22" s="414">
        <f t="shared" si="1"/>
        <v>0.41421356325208886</v>
      </c>
      <c r="M22" s="412">
        <f t="shared" si="2"/>
        <v>13</v>
      </c>
      <c r="N22" s="413">
        <f t="shared" si="3"/>
        <v>-2.4142135662267363</v>
      </c>
      <c r="Q22" s="401"/>
      <c r="R22" s="401"/>
    </row>
    <row r="23" spans="1:18" x14ac:dyDescent="0.35">
      <c r="A23" s="124"/>
      <c r="B23" s="405"/>
      <c r="C23" s="206"/>
      <c r="D23" s="481"/>
      <c r="E23" s="405"/>
      <c r="F23" s="405"/>
      <c r="G23" s="407"/>
      <c r="J23" s="412">
        <f t="shared" si="0"/>
        <v>14</v>
      </c>
      <c r="K23" s="414">
        <f t="shared" si="1"/>
        <v>0.41421356222228356</v>
      </c>
      <c r="M23" s="412">
        <f t="shared" si="2"/>
        <v>14</v>
      </c>
      <c r="N23" s="413">
        <f t="shared" si="3"/>
        <v>-2.4142135617119149</v>
      </c>
      <c r="Q23" s="401"/>
      <c r="R23" s="401"/>
    </row>
    <row r="24" spans="1:18" x14ac:dyDescent="0.35">
      <c r="A24" s="124"/>
      <c r="B24" s="405"/>
      <c r="C24" s="206">
        <v>7</v>
      </c>
      <c r="D24" s="481"/>
      <c r="E24" s="405"/>
      <c r="F24" s="405"/>
      <c r="G24" s="407"/>
      <c r="J24" s="412">
        <f t="shared" si="0"/>
        <v>15</v>
      </c>
      <c r="K24" s="414">
        <f t="shared" si="1"/>
        <v>0.41421356239897023</v>
      </c>
      <c r="M24" s="412">
        <f t="shared" si="2"/>
        <v>15</v>
      </c>
      <c r="N24" s="413">
        <f t="shared" si="3"/>
        <v>-2.4142135624865357</v>
      </c>
      <c r="Q24" s="401"/>
      <c r="R24" s="401"/>
    </row>
    <row r="25" spans="1:18" x14ac:dyDescent="0.35">
      <c r="A25" s="124"/>
      <c r="B25" s="405"/>
      <c r="C25" s="206"/>
      <c r="D25" s="481"/>
      <c r="E25" s="405"/>
      <c r="F25" s="405"/>
      <c r="G25" s="407"/>
      <c r="J25" s="412">
        <f t="shared" si="0"/>
        <v>16</v>
      </c>
      <c r="K25" s="414">
        <f t="shared" si="1"/>
        <v>0.41421356236865559</v>
      </c>
      <c r="M25" s="412">
        <f t="shared" si="2"/>
        <v>16</v>
      </c>
      <c r="N25" s="413">
        <f t="shared" si="3"/>
        <v>-2.4142135623536318</v>
      </c>
      <c r="Q25" s="401"/>
      <c r="R25" s="401"/>
    </row>
    <row r="26" spans="1:18" x14ac:dyDescent="0.35">
      <c r="A26" s="124"/>
      <c r="B26" s="405"/>
      <c r="C26" s="206">
        <v>8</v>
      </c>
      <c r="D26" s="481"/>
      <c r="E26" s="405"/>
      <c r="F26" s="405"/>
      <c r="G26" s="407"/>
      <c r="J26" s="412">
        <f t="shared" si="0"/>
        <v>17</v>
      </c>
      <c r="K26" s="414">
        <f t="shared" si="1"/>
        <v>0.4142135623738567</v>
      </c>
      <c r="M26" s="412">
        <f t="shared" si="2"/>
        <v>17</v>
      </c>
      <c r="N26" s="413">
        <f t="shared" si="3"/>
        <v>-2.4142135623764345</v>
      </c>
      <c r="Q26" s="401"/>
      <c r="R26" s="401"/>
    </row>
    <row r="27" spans="1:18" x14ac:dyDescent="0.35">
      <c r="A27" s="124"/>
      <c r="B27" s="405"/>
      <c r="C27" s="206"/>
      <c r="D27" s="481"/>
      <c r="E27" s="405"/>
      <c r="F27" s="405"/>
      <c r="G27" s="407"/>
      <c r="J27" s="412">
        <f t="shared" si="0"/>
        <v>18</v>
      </c>
      <c r="K27" s="414">
        <f t="shared" si="1"/>
        <v>0.41421356237296442</v>
      </c>
      <c r="M27" s="412">
        <f t="shared" si="2"/>
        <v>18</v>
      </c>
      <c r="N27" s="413">
        <f t="shared" si="3"/>
        <v>-2.414213562372522</v>
      </c>
      <c r="Q27" s="401"/>
      <c r="R27" s="401"/>
    </row>
    <row r="28" spans="1:18" x14ac:dyDescent="0.35">
      <c r="A28" s="124"/>
      <c r="B28" s="405"/>
      <c r="C28" s="206"/>
      <c r="D28" s="415"/>
      <c r="E28" s="405"/>
      <c r="F28" s="134"/>
      <c r="G28" s="407"/>
      <c r="J28" s="412">
        <f t="shared" si="0"/>
        <v>19</v>
      </c>
      <c r="K28" s="414">
        <f t="shared" si="1"/>
        <v>0.41421356237311746</v>
      </c>
      <c r="M28" s="412">
        <f t="shared" si="2"/>
        <v>19</v>
      </c>
      <c r="N28" s="413">
        <f t="shared" si="3"/>
        <v>-2.4142135623731935</v>
      </c>
      <c r="Q28" s="401"/>
      <c r="R28" s="401"/>
    </row>
    <row r="29" spans="1:18" ht="18" x14ac:dyDescent="0.35">
      <c r="A29" s="416" t="s">
        <v>216</v>
      </c>
      <c r="B29" s="417"/>
      <c r="C29" s="418"/>
      <c r="D29" s="419"/>
      <c r="E29" s="405"/>
      <c r="F29" s="405"/>
      <c r="G29" s="407"/>
      <c r="J29" s="412">
        <f t="shared" si="0"/>
        <v>20</v>
      </c>
      <c r="K29" s="414">
        <f t="shared" si="1"/>
        <v>0.4142135623730912</v>
      </c>
      <c r="M29" s="412">
        <f t="shared" si="2"/>
        <v>20</v>
      </c>
      <c r="N29" s="413">
        <f t="shared" si="3"/>
        <v>-2.414213562373078</v>
      </c>
      <c r="Q29" s="401"/>
      <c r="R29" s="401"/>
    </row>
    <row r="30" spans="1:18" ht="40.5" customHeight="1" x14ac:dyDescent="0.35">
      <c r="A30" s="124"/>
      <c r="B30" s="405"/>
      <c r="C30" s="206"/>
      <c r="D30" s="481" t="s">
        <v>217</v>
      </c>
      <c r="E30" s="405"/>
      <c r="F30" s="405"/>
      <c r="G30" s="407"/>
      <c r="J30" s="412">
        <f t="shared" si="0"/>
        <v>21</v>
      </c>
      <c r="K30" s="414">
        <f t="shared" si="1"/>
        <v>0.4142135623730957</v>
      </c>
      <c r="M30" s="412">
        <f t="shared" si="2"/>
        <v>21</v>
      </c>
      <c r="N30" s="413">
        <f t="shared" si="3"/>
        <v>-2.414213562373098</v>
      </c>
      <c r="Q30" s="401"/>
      <c r="R30" s="401"/>
    </row>
    <row r="31" spans="1:18" x14ac:dyDescent="0.35">
      <c r="A31" s="124"/>
      <c r="B31" s="405"/>
      <c r="C31" s="206"/>
      <c r="D31" s="481"/>
      <c r="E31" s="405"/>
      <c r="F31" s="405"/>
      <c r="G31" s="407"/>
      <c r="J31" s="412">
        <f t="shared" si="0"/>
        <v>22</v>
      </c>
      <c r="K31" s="414">
        <f t="shared" si="1"/>
        <v>0.41421356237309492</v>
      </c>
      <c r="M31" s="412">
        <f t="shared" si="2"/>
        <v>22</v>
      </c>
      <c r="N31" s="413">
        <f t="shared" si="3"/>
        <v>-2.4142135623730945</v>
      </c>
      <c r="Q31" s="401"/>
      <c r="R31" s="401"/>
    </row>
    <row r="32" spans="1:18" ht="17.5" x14ac:dyDescent="0.35">
      <c r="A32" s="124"/>
      <c r="B32" s="405"/>
      <c r="C32" s="420"/>
      <c r="D32" s="421"/>
      <c r="E32" s="405"/>
      <c r="F32" s="405"/>
      <c r="G32" s="397"/>
      <c r="J32" s="412">
        <f t="shared" si="0"/>
        <v>23</v>
      </c>
      <c r="K32" s="414">
        <f t="shared" si="1"/>
        <v>0.41421356237309509</v>
      </c>
      <c r="M32" s="412">
        <f t="shared" si="2"/>
        <v>23</v>
      </c>
      <c r="N32" s="413">
        <f t="shared" si="3"/>
        <v>-2.4142135623730949</v>
      </c>
      <c r="Q32" s="401"/>
      <c r="R32" s="401"/>
    </row>
    <row r="33" spans="1:18" ht="17.5" x14ac:dyDescent="0.35">
      <c r="A33" s="124"/>
      <c r="B33" s="405"/>
      <c r="C33" s="420"/>
      <c r="D33" s="421"/>
      <c r="E33" s="405"/>
      <c r="F33" s="405"/>
      <c r="G33" s="397"/>
      <c r="J33" s="412">
        <f t="shared" si="0"/>
        <v>24</v>
      </c>
      <c r="K33" s="414">
        <f t="shared" si="1"/>
        <v>0.41421356237309509</v>
      </c>
      <c r="M33" s="412">
        <f t="shared" si="2"/>
        <v>24</v>
      </c>
      <c r="N33" s="413">
        <f t="shared" si="3"/>
        <v>-2.4142135623730949</v>
      </c>
      <c r="Q33" s="401"/>
      <c r="R33" s="401"/>
    </row>
    <row r="34" spans="1:18" ht="17.5" x14ac:dyDescent="0.35">
      <c r="A34" s="124"/>
      <c r="B34" s="405"/>
      <c r="C34" s="420"/>
      <c r="D34" s="421"/>
      <c r="E34" s="405"/>
      <c r="F34" s="405"/>
      <c r="G34" s="397"/>
      <c r="J34" s="412">
        <f t="shared" si="0"/>
        <v>25</v>
      </c>
      <c r="K34" s="414">
        <f t="shared" si="1"/>
        <v>0.41421356237309509</v>
      </c>
      <c r="M34" s="412">
        <f t="shared" si="2"/>
        <v>25</v>
      </c>
      <c r="N34" s="413">
        <f t="shared" si="3"/>
        <v>-2.4142135623730949</v>
      </c>
      <c r="Q34" s="401"/>
      <c r="R34" s="401"/>
    </row>
    <row r="35" spans="1:18" ht="17.5" x14ac:dyDescent="0.35">
      <c r="A35" s="124"/>
      <c r="B35" s="405"/>
      <c r="C35" s="420"/>
      <c r="D35" s="481"/>
      <c r="E35" s="405"/>
      <c r="F35" s="405"/>
      <c r="G35" s="397"/>
      <c r="J35" s="412">
        <f t="shared" si="0"/>
        <v>26</v>
      </c>
      <c r="K35" s="414">
        <f t="shared" si="1"/>
        <v>0.41421356237309509</v>
      </c>
      <c r="M35" s="412">
        <f t="shared" si="2"/>
        <v>26</v>
      </c>
      <c r="N35" s="413">
        <f t="shared" si="3"/>
        <v>-2.4142135623730949</v>
      </c>
      <c r="Q35" s="401"/>
      <c r="R35" s="401"/>
    </row>
    <row r="36" spans="1:18" ht="17.5" x14ac:dyDescent="0.35">
      <c r="A36" s="124"/>
      <c r="B36" s="405"/>
      <c r="C36" s="420"/>
      <c r="D36" s="481"/>
      <c r="E36" s="405"/>
      <c r="F36" s="405"/>
      <c r="G36" s="397"/>
      <c r="J36" s="412">
        <f t="shared" si="0"/>
        <v>27</v>
      </c>
      <c r="K36" s="414">
        <f t="shared" si="1"/>
        <v>0.41421356237309509</v>
      </c>
      <c r="M36" s="412">
        <f t="shared" si="2"/>
        <v>27</v>
      </c>
      <c r="N36" s="413">
        <f t="shared" si="3"/>
        <v>-2.4142135623730949</v>
      </c>
      <c r="Q36" s="401"/>
      <c r="R36" s="401"/>
    </row>
    <row r="37" spans="1:18" ht="17.5" x14ac:dyDescent="0.35">
      <c r="A37" s="124"/>
      <c r="B37" s="405"/>
      <c r="C37" s="420"/>
      <c r="D37" s="481"/>
      <c r="E37" s="405"/>
      <c r="F37" s="405"/>
      <c r="G37" s="397"/>
      <c r="J37" s="412">
        <f t="shared" si="0"/>
        <v>28</v>
      </c>
      <c r="K37" s="414">
        <f t="shared" si="1"/>
        <v>0.41421356237309509</v>
      </c>
      <c r="M37" s="412">
        <f t="shared" si="2"/>
        <v>28</v>
      </c>
      <c r="N37" s="413">
        <f t="shared" si="3"/>
        <v>-2.4142135623730949</v>
      </c>
      <c r="Q37" s="401"/>
      <c r="R37" s="401"/>
    </row>
    <row r="38" spans="1:18" x14ac:dyDescent="0.35">
      <c r="A38" s="124"/>
      <c r="B38" s="124"/>
      <c r="C38" s="124"/>
      <c r="D38" s="422"/>
      <c r="E38" s="124"/>
      <c r="F38" s="124"/>
      <c r="G38" s="124"/>
      <c r="J38" s="412">
        <f t="shared" si="0"/>
        <v>29</v>
      </c>
      <c r="K38" s="414">
        <f t="shared" si="1"/>
        <v>0.41421356237309509</v>
      </c>
      <c r="M38" s="412">
        <f t="shared" si="2"/>
        <v>29</v>
      </c>
      <c r="N38" s="413">
        <f t="shared" si="3"/>
        <v>-2.4142135623730949</v>
      </c>
      <c r="Q38" s="401"/>
      <c r="R38" s="401"/>
    </row>
    <row r="39" spans="1:18" x14ac:dyDescent="0.35">
      <c r="J39" s="412">
        <f t="shared" si="0"/>
        <v>30</v>
      </c>
      <c r="K39" s="414">
        <f t="shared" si="1"/>
        <v>0.41421356237309509</v>
      </c>
      <c r="M39" s="412">
        <f t="shared" si="2"/>
        <v>30</v>
      </c>
      <c r="N39" s="413">
        <f t="shared" si="3"/>
        <v>-2.4142135623730949</v>
      </c>
      <c r="Q39" s="401"/>
      <c r="R39" s="401"/>
    </row>
    <row r="40" spans="1:18" x14ac:dyDescent="0.35">
      <c r="J40" s="412">
        <f t="shared" si="0"/>
        <v>31</v>
      </c>
      <c r="K40" s="414">
        <f t="shared" si="1"/>
        <v>0.41421356237309509</v>
      </c>
      <c r="M40" s="412">
        <f t="shared" si="2"/>
        <v>31</v>
      </c>
      <c r="N40" s="413">
        <f t="shared" si="3"/>
        <v>-2.4142135623730949</v>
      </c>
      <c r="Q40" s="401"/>
      <c r="R40" s="401"/>
    </row>
    <row r="41" spans="1:18" x14ac:dyDescent="0.35">
      <c r="J41" s="412">
        <f t="shared" si="0"/>
        <v>32</v>
      </c>
      <c r="K41" s="414">
        <f t="shared" si="1"/>
        <v>0.41421356237309509</v>
      </c>
      <c r="M41" s="412">
        <f t="shared" si="2"/>
        <v>32</v>
      </c>
      <c r="N41" s="413">
        <f t="shared" si="3"/>
        <v>-2.4142135623730949</v>
      </c>
      <c r="Q41" s="401"/>
      <c r="R41" s="401"/>
    </row>
    <row r="42" spans="1:18" x14ac:dyDescent="0.35">
      <c r="J42" s="412">
        <f t="shared" si="0"/>
        <v>33</v>
      </c>
      <c r="K42" s="414">
        <f t="shared" si="1"/>
        <v>0.41421356237309509</v>
      </c>
      <c r="M42" s="412">
        <f t="shared" si="2"/>
        <v>33</v>
      </c>
      <c r="N42" s="413">
        <f t="shared" si="3"/>
        <v>-2.4142135623730949</v>
      </c>
      <c r="Q42" s="401"/>
      <c r="R42" s="401"/>
    </row>
    <row r="43" spans="1:18" x14ac:dyDescent="0.35">
      <c r="J43" s="412">
        <f t="shared" si="0"/>
        <v>34</v>
      </c>
      <c r="K43" s="414">
        <f t="shared" si="1"/>
        <v>0.41421356237309509</v>
      </c>
      <c r="M43" s="412">
        <f t="shared" si="2"/>
        <v>34</v>
      </c>
      <c r="N43" s="413">
        <f t="shared" si="3"/>
        <v>-2.4142135623730949</v>
      </c>
      <c r="Q43" s="401"/>
      <c r="R43" s="401"/>
    </row>
    <row r="44" spans="1:18" x14ac:dyDescent="0.35">
      <c r="J44" s="412">
        <f t="shared" si="0"/>
        <v>35</v>
      </c>
      <c r="K44" s="414">
        <f t="shared" si="1"/>
        <v>0.41421356237309509</v>
      </c>
      <c r="M44" s="412">
        <f t="shared" si="2"/>
        <v>35</v>
      </c>
      <c r="N44" s="413">
        <f t="shared" si="3"/>
        <v>-2.4142135623730949</v>
      </c>
      <c r="Q44" s="401"/>
      <c r="R44" s="401"/>
    </row>
    <row r="45" spans="1:18" x14ac:dyDescent="0.35">
      <c r="J45" s="412">
        <f t="shared" si="0"/>
        <v>36</v>
      </c>
      <c r="K45" s="414">
        <f t="shared" si="1"/>
        <v>0.41421356237309509</v>
      </c>
      <c r="M45" s="412">
        <f t="shared" si="2"/>
        <v>36</v>
      </c>
      <c r="N45" s="413">
        <f t="shared" si="3"/>
        <v>-2.4142135623730949</v>
      </c>
      <c r="Q45" s="401"/>
      <c r="R45" s="401"/>
    </row>
    <row r="46" spans="1:18" x14ac:dyDescent="0.35">
      <c r="J46" s="412">
        <f t="shared" si="0"/>
        <v>37</v>
      </c>
      <c r="K46" s="414">
        <f t="shared" si="1"/>
        <v>0.41421356237309509</v>
      </c>
      <c r="M46" s="412">
        <f t="shared" si="2"/>
        <v>37</v>
      </c>
      <c r="N46" s="413">
        <f t="shared" si="3"/>
        <v>-2.4142135623730949</v>
      </c>
      <c r="Q46" s="401"/>
      <c r="R46" s="401"/>
    </row>
    <row r="47" spans="1:18" x14ac:dyDescent="0.35">
      <c r="E47" s="423"/>
      <c r="F47" s="423"/>
      <c r="G47" s="423"/>
      <c r="J47" s="412">
        <f t="shared" si="0"/>
        <v>38</v>
      </c>
      <c r="K47" s="414">
        <f t="shared" si="1"/>
        <v>0.41421356237309509</v>
      </c>
      <c r="M47" s="412">
        <f t="shared" si="2"/>
        <v>38</v>
      </c>
      <c r="N47" s="413">
        <f t="shared" si="3"/>
        <v>-2.4142135623730949</v>
      </c>
      <c r="Q47" s="401"/>
      <c r="R47" s="401"/>
    </row>
    <row r="48" spans="1:18" x14ac:dyDescent="0.35">
      <c r="E48" s="423"/>
      <c r="F48" s="423"/>
      <c r="G48" s="423"/>
      <c r="J48" s="412">
        <f t="shared" si="0"/>
        <v>39</v>
      </c>
      <c r="K48" s="414">
        <f t="shared" si="1"/>
        <v>0.41421356237309509</v>
      </c>
      <c r="M48" s="412">
        <f t="shared" si="2"/>
        <v>39</v>
      </c>
      <c r="N48" s="413">
        <f t="shared" si="3"/>
        <v>-2.4142135623730949</v>
      </c>
      <c r="Q48" s="401"/>
      <c r="R48" s="401"/>
    </row>
    <row r="49" spans="5:18" x14ac:dyDescent="0.35">
      <c r="E49" s="423"/>
      <c r="F49" s="423"/>
      <c r="G49" s="423"/>
      <c r="J49" s="412">
        <f t="shared" si="0"/>
        <v>40</v>
      </c>
      <c r="K49" s="414">
        <f t="shared" si="1"/>
        <v>0.41421356237309509</v>
      </c>
      <c r="M49" s="412">
        <f t="shared" si="2"/>
        <v>40</v>
      </c>
      <c r="N49" s="413">
        <f t="shared" si="3"/>
        <v>-2.4142135623730949</v>
      </c>
      <c r="Q49" s="401"/>
      <c r="R49" s="401"/>
    </row>
    <row r="50" spans="5:18" x14ac:dyDescent="0.35">
      <c r="E50" s="423"/>
      <c r="F50" s="424"/>
      <c r="G50" s="424"/>
      <c r="J50" s="412">
        <f t="shared" si="0"/>
        <v>41</v>
      </c>
      <c r="K50" s="414">
        <f t="shared" si="1"/>
        <v>0.41421356237309509</v>
      </c>
      <c r="M50" s="412">
        <f t="shared" si="2"/>
        <v>41</v>
      </c>
      <c r="N50" s="413">
        <f t="shared" si="3"/>
        <v>-2.4142135623730949</v>
      </c>
      <c r="Q50" s="401"/>
      <c r="R50" s="401"/>
    </row>
    <row r="51" spans="5:18" x14ac:dyDescent="0.35">
      <c r="E51" s="423"/>
      <c r="F51" s="425"/>
      <c r="G51" s="425"/>
      <c r="J51" s="412">
        <f t="shared" si="0"/>
        <v>42</v>
      </c>
      <c r="K51" s="414">
        <f t="shared" si="1"/>
        <v>0.41421356237309509</v>
      </c>
      <c r="M51" s="412">
        <f t="shared" si="2"/>
        <v>42</v>
      </c>
      <c r="N51" s="413">
        <f t="shared" si="3"/>
        <v>-2.4142135623730949</v>
      </c>
      <c r="Q51" s="401"/>
      <c r="R51" s="401"/>
    </row>
    <row r="52" spans="5:18" x14ac:dyDescent="0.35">
      <c r="E52" s="423"/>
      <c r="F52" s="426"/>
      <c r="G52" s="426"/>
      <c r="J52" s="412">
        <f t="shared" si="0"/>
        <v>43</v>
      </c>
      <c r="K52" s="414">
        <f t="shared" si="1"/>
        <v>0.41421356237309509</v>
      </c>
      <c r="M52" s="412">
        <f t="shared" si="2"/>
        <v>43</v>
      </c>
      <c r="N52" s="413">
        <f t="shared" si="3"/>
        <v>-2.4142135623730949</v>
      </c>
      <c r="Q52" s="401"/>
      <c r="R52" s="401"/>
    </row>
    <row r="53" spans="5:18" x14ac:dyDescent="0.35">
      <c r="E53" s="423"/>
      <c r="F53" s="427"/>
      <c r="G53" s="427"/>
      <c r="J53" s="412">
        <f t="shared" si="0"/>
        <v>44</v>
      </c>
      <c r="K53" s="414">
        <f t="shared" si="1"/>
        <v>0.41421356237309509</v>
      </c>
      <c r="M53" s="412">
        <f t="shared" si="2"/>
        <v>44</v>
      </c>
      <c r="N53" s="413">
        <f t="shared" si="3"/>
        <v>-2.4142135623730949</v>
      </c>
      <c r="Q53" s="401"/>
      <c r="R53" s="401"/>
    </row>
    <row r="54" spans="5:18" x14ac:dyDescent="0.35">
      <c r="E54" s="423"/>
      <c r="F54" s="427"/>
      <c r="G54" s="427"/>
      <c r="J54" s="412">
        <f t="shared" si="0"/>
        <v>45</v>
      </c>
      <c r="K54" s="414">
        <f t="shared" si="1"/>
        <v>0.41421356237309509</v>
      </c>
      <c r="M54" s="412">
        <f t="shared" si="2"/>
        <v>45</v>
      </c>
      <c r="N54" s="413">
        <f t="shared" si="3"/>
        <v>-2.4142135623730949</v>
      </c>
      <c r="Q54" s="401"/>
      <c r="R54" s="401"/>
    </row>
    <row r="55" spans="5:18" x14ac:dyDescent="0.35">
      <c r="E55" s="423"/>
      <c r="F55" s="423"/>
      <c r="G55" s="423"/>
      <c r="J55" s="412">
        <f t="shared" si="0"/>
        <v>46</v>
      </c>
      <c r="K55" s="414">
        <f t="shared" si="1"/>
        <v>0.41421356237309509</v>
      </c>
      <c r="M55" s="412">
        <f t="shared" si="2"/>
        <v>46</v>
      </c>
      <c r="N55" s="413">
        <f t="shared" si="3"/>
        <v>-2.4142135623730949</v>
      </c>
      <c r="Q55" s="401"/>
      <c r="R55" s="401"/>
    </row>
    <row r="56" spans="5:18" x14ac:dyDescent="0.35">
      <c r="E56" s="423"/>
      <c r="F56" s="423"/>
      <c r="G56" s="423"/>
      <c r="J56" s="412">
        <f t="shared" si="0"/>
        <v>47</v>
      </c>
      <c r="K56" s="414">
        <f t="shared" si="1"/>
        <v>0.41421356237309509</v>
      </c>
      <c r="M56" s="412">
        <f t="shared" si="2"/>
        <v>47</v>
      </c>
      <c r="N56" s="413">
        <f t="shared" si="3"/>
        <v>-2.4142135623730949</v>
      </c>
      <c r="Q56" s="401"/>
      <c r="R56" s="401"/>
    </row>
    <row r="57" spans="5:18" x14ac:dyDescent="0.35">
      <c r="J57" s="412">
        <f t="shared" si="0"/>
        <v>48</v>
      </c>
      <c r="K57" s="414">
        <f t="shared" si="1"/>
        <v>0.41421356237309509</v>
      </c>
      <c r="M57" s="412">
        <f t="shared" si="2"/>
        <v>48</v>
      </c>
      <c r="N57" s="413">
        <f t="shared" si="3"/>
        <v>-2.4142135623730949</v>
      </c>
      <c r="Q57" s="401"/>
      <c r="R57" s="401"/>
    </row>
    <row r="58" spans="5:18" x14ac:dyDescent="0.35">
      <c r="J58" s="412">
        <f t="shared" si="0"/>
        <v>49</v>
      </c>
      <c r="K58" s="414">
        <f t="shared" si="1"/>
        <v>0.41421356237309509</v>
      </c>
      <c r="M58" s="412">
        <f t="shared" si="2"/>
        <v>49</v>
      </c>
      <c r="N58" s="413">
        <f t="shared" si="3"/>
        <v>-2.4142135623730949</v>
      </c>
      <c r="Q58" s="401"/>
      <c r="R58" s="401"/>
    </row>
    <row r="59" spans="5:18" x14ac:dyDescent="0.35">
      <c r="J59" s="412">
        <f t="shared" si="0"/>
        <v>50</v>
      </c>
      <c r="K59" s="414">
        <f t="shared" si="1"/>
        <v>0.41421356237309509</v>
      </c>
      <c r="M59" s="412">
        <f t="shared" si="2"/>
        <v>50</v>
      </c>
      <c r="N59" s="413">
        <f t="shared" si="3"/>
        <v>-2.4142135623730949</v>
      </c>
      <c r="Q59" s="401"/>
      <c r="R59" s="401"/>
    </row>
    <row r="60" spans="5:18" x14ac:dyDescent="0.35">
      <c r="J60" s="412">
        <f t="shared" si="0"/>
        <v>51</v>
      </c>
      <c r="K60" s="414">
        <f t="shared" si="1"/>
        <v>0.41421356237309509</v>
      </c>
      <c r="M60" s="412">
        <f t="shared" si="2"/>
        <v>51</v>
      </c>
      <c r="N60" s="413">
        <f t="shared" si="3"/>
        <v>-2.4142135623730949</v>
      </c>
      <c r="Q60" s="401"/>
      <c r="R60" s="401"/>
    </row>
    <row r="61" spans="5:18" x14ac:dyDescent="0.35">
      <c r="J61" s="412">
        <f t="shared" si="0"/>
        <v>52</v>
      </c>
      <c r="K61" s="414">
        <f t="shared" si="1"/>
        <v>0.41421356237309509</v>
      </c>
      <c r="M61" s="412">
        <f t="shared" si="2"/>
        <v>52</v>
      </c>
      <c r="N61" s="413">
        <f t="shared" si="3"/>
        <v>-2.4142135623730949</v>
      </c>
      <c r="Q61" s="401"/>
      <c r="R61" s="401"/>
    </row>
    <row r="62" spans="5:18" x14ac:dyDescent="0.35">
      <c r="J62" s="412">
        <f t="shared" si="0"/>
        <v>53</v>
      </c>
      <c r="K62" s="414">
        <f t="shared" si="1"/>
        <v>0.41421356237309509</v>
      </c>
      <c r="M62" s="412">
        <f t="shared" si="2"/>
        <v>53</v>
      </c>
      <c r="N62" s="413">
        <f t="shared" si="3"/>
        <v>-2.4142135623730949</v>
      </c>
      <c r="Q62" s="401"/>
      <c r="R62" s="401"/>
    </row>
    <row r="63" spans="5:18" x14ac:dyDescent="0.35">
      <c r="J63" s="412">
        <f t="shared" si="0"/>
        <v>54</v>
      </c>
      <c r="K63" s="414">
        <f t="shared" si="1"/>
        <v>0.41421356237309509</v>
      </c>
      <c r="M63" s="412">
        <f t="shared" si="2"/>
        <v>54</v>
      </c>
      <c r="N63" s="413">
        <f t="shared" si="3"/>
        <v>-2.4142135623730949</v>
      </c>
      <c r="Q63" s="401"/>
      <c r="R63" s="401"/>
    </row>
    <row r="64" spans="5:18" x14ac:dyDescent="0.35">
      <c r="J64" s="412">
        <f t="shared" si="0"/>
        <v>55</v>
      </c>
      <c r="K64" s="414">
        <f t="shared" si="1"/>
        <v>0.41421356237309509</v>
      </c>
      <c r="M64" s="412">
        <f t="shared" si="2"/>
        <v>55</v>
      </c>
      <c r="N64" s="413">
        <f t="shared" si="3"/>
        <v>-2.4142135623730949</v>
      </c>
      <c r="Q64" s="401"/>
      <c r="R64" s="401"/>
    </row>
    <row r="65" spans="10:18" x14ac:dyDescent="0.35">
      <c r="J65" s="412">
        <f t="shared" si="0"/>
        <v>56</v>
      </c>
      <c r="K65" s="414">
        <f t="shared" si="1"/>
        <v>0.41421356237309509</v>
      </c>
      <c r="M65" s="412">
        <f t="shared" si="2"/>
        <v>56</v>
      </c>
      <c r="N65" s="413">
        <f t="shared" si="3"/>
        <v>-2.4142135623730949</v>
      </c>
      <c r="Q65" s="401"/>
      <c r="R65" s="401"/>
    </row>
    <row r="66" spans="10:18" x14ac:dyDescent="0.35">
      <c r="J66" s="412">
        <f t="shared" si="0"/>
        <v>57</v>
      </c>
      <c r="K66" s="414">
        <f t="shared" si="1"/>
        <v>0.41421356237309509</v>
      </c>
      <c r="M66" s="412">
        <f t="shared" si="2"/>
        <v>57</v>
      </c>
      <c r="N66" s="413">
        <f t="shared" si="3"/>
        <v>-2.4142135623730949</v>
      </c>
      <c r="Q66" s="401"/>
      <c r="R66" s="401"/>
    </row>
    <row r="67" spans="10:18" x14ac:dyDescent="0.35">
      <c r="J67" s="412">
        <f t="shared" si="0"/>
        <v>58</v>
      </c>
      <c r="K67" s="414">
        <f t="shared" si="1"/>
        <v>0.41421356237309509</v>
      </c>
      <c r="M67" s="412">
        <f t="shared" si="2"/>
        <v>58</v>
      </c>
      <c r="N67" s="413">
        <f t="shared" si="3"/>
        <v>-2.4142135623730949</v>
      </c>
      <c r="Q67" s="401"/>
      <c r="R67" s="401"/>
    </row>
    <row r="68" spans="10:18" x14ac:dyDescent="0.35">
      <c r="J68" s="412">
        <f t="shared" si="0"/>
        <v>59</v>
      </c>
      <c r="K68" s="414">
        <f t="shared" si="1"/>
        <v>0.41421356237309509</v>
      </c>
      <c r="M68" s="412">
        <f t="shared" si="2"/>
        <v>59</v>
      </c>
      <c r="N68" s="413">
        <f t="shared" si="3"/>
        <v>-2.4142135623730949</v>
      </c>
      <c r="Q68" s="401"/>
      <c r="R68" s="401"/>
    </row>
    <row r="69" spans="10:18" x14ac:dyDescent="0.35">
      <c r="J69" s="412">
        <f t="shared" si="0"/>
        <v>60</v>
      </c>
      <c r="K69" s="414">
        <f t="shared" si="1"/>
        <v>0.41421356237309509</v>
      </c>
      <c r="M69" s="412">
        <f t="shared" si="2"/>
        <v>60</v>
      </c>
      <c r="N69" s="413">
        <f t="shared" si="3"/>
        <v>-2.4142135623730949</v>
      </c>
      <c r="Q69" s="401"/>
      <c r="R69" s="401"/>
    </row>
    <row r="70" spans="10:18" x14ac:dyDescent="0.35">
      <c r="J70" s="412">
        <f t="shared" si="0"/>
        <v>61</v>
      </c>
      <c r="K70" s="414">
        <f t="shared" si="1"/>
        <v>0.41421356237309509</v>
      </c>
      <c r="M70" s="412">
        <f t="shared" si="2"/>
        <v>61</v>
      </c>
      <c r="N70" s="413">
        <f t="shared" si="3"/>
        <v>-2.4142135623730949</v>
      </c>
      <c r="Q70" s="401"/>
      <c r="R70" s="401"/>
    </row>
    <row r="71" spans="10:18" x14ac:dyDescent="0.35">
      <c r="J71" s="412">
        <f t="shared" si="0"/>
        <v>62</v>
      </c>
      <c r="K71" s="414">
        <f t="shared" si="1"/>
        <v>0.41421356237309509</v>
      </c>
      <c r="M71" s="412">
        <f t="shared" si="2"/>
        <v>62</v>
      </c>
      <c r="N71" s="413">
        <f t="shared" si="3"/>
        <v>-2.4142135623730949</v>
      </c>
      <c r="Q71" s="401"/>
      <c r="R71" s="401"/>
    </row>
    <row r="72" spans="10:18" x14ac:dyDescent="0.35">
      <c r="J72" s="412">
        <f t="shared" si="0"/>
        <v>63</v>
      </c>
      <c r="K72" s="414">
        <f t="shared" si="1"/>
        <v>0.41421356237309509</v>
      </c>
      <c r="M72" s="412">
        <f t="shared" si="2"/>
        <v>63</v>
      </c>
      <c r="N72" s="413">
        <f t="shared" si="3"/>
        <v>-2.4142135623730949</v>
      </c>
      <c r="Q72" s="401"/>
      <c r="R72" s="401"/>
    </row>
    <row r="73" spans="10:18" x14ac:dyDescent="0.35">
      <c r="J73" s="412">
        <f t="shared" si="0"/>
        <v>64</v>
      </c>
      <c r="K73" s="414">
        <f t="shared" si="1"/>
        <v>0.41421356237309509</v>
      </c>
      <c r="M73" s="412">
        <f t="shared" si="2"/>
        <v>64</v>
      </c>
      <c r="N73" s="413">
        <f t="shared" si="3"/>
        <v>-2.4142135623730949</v>
      </c>
      <c r="Q73" s="401"/>
      <c r="R73" s="401"/>
    </row>
    <row r="74" spans="10:18" x14ac:dyDescent="0.35">
      <c r="J74" s="412">
        <f t="shared" si="0"/>
        <v>65</v>
      </c>
      <c r="K74" s="414">
        <f t="shared" si="1"/>
        <v>0.41421356237309509</v>
      </c>
      <c r="M74" s="412">
        <f t="shared" si="2"/>
        <v>65</v>
      </c>
      <c r="N74" s="413">
        <f t="shared" si="3"/>
        <v>-2.4142135623730949</v>
      </c>
      <c r="Q74" s="401"/>
      <c r="R74" s="401"/>
    </row>
    <row r="75" spans="10:18" x14ac:dyDescent="0.35">
      <c r="J75" s="412">
        <f t="shared" si="0"/>
        <v>66</v>
      </c>
      <c r="K75" s="414">
        <f t="shared" si="1"/>
        <v>0.41421356237309509</v>
      </c>
      <c r="M75" s="412">
        <f t="shared" si="2"/>
        <v>66</v>
      </c>
      <c r="N75" s="413">
        <f t="shared" si="3"/>
        <v>-2.4142135623730949</v>
      </c>
      <c r="Q75" s="401"/>
      <c r="R75" s="401"/>
    </row>
    <row r="76" spans="10:18" x14ac:dyDescent="0.35">
      <c r="J76" s="412">
        <f t="shared" ref="J76:J109" si="4">J75+1</f>
        <v>67</v>
      </c>
      <c r="K76" s="414">
        <f t="shared" ref="K76:K109" si="5">1/((K75)+2)</f>
        <v>0.41421356237309509</v>
      </c>
      <c r="M76" s="412">
        <f t="shared" ref="M76:M109" si="6">M75+1</f>
        <v>67</v>
      </c>
      <c r="N76" s="413">
        <f t="shared" ref="N76:N109" si="7">1/N75-2</f>
        <v>-2.4142135623730949</v>
      </c>
      <c r="Q76" s="401"/>
      <c r="R76" s="401"/>
    </row>
    <row r="77" spans="10:18" x14ac:dyDescent="0.35">
      <c r="J77" s="412">
        <f t="shared" si="4"/>
        <v>68</v>
      </c>
      <c r="K77" s="414">
        <f t="shared" si="5"/>
        <v>0.41421356237309509</v>
      </c>
      <c r="M77" s="412">
        <f t="shared" si="6"/>
        <v>68</v>
      </c>
      <c r="N77" s="413">
        <f t="shared" si="7"/>
        <v>-2.4142135623730949</v>
      </c>
      <c r="Q77" s="401"/>
      <c r="R77" s="401"/>
    </row>
    <row r="78" spans="10:18" x14ac:dyDescent="0.35">
      <c r="J78" s="412">
        <f t="shared" si="4"/>
        <v>69</v>
      </c>
      <c r="K78" s="414">
        <f t="shared" si="5"/>
        <v>0.41421356237309509</v>
      </c>
      <c r="M78" s="412">
        <f t="shared" si="6"/>
        <v>69</v>
      </c>
      <c r="N78" s="413">
        <f t="shared" si="7"/>
        <v>-2.4142135623730949</v>
      </c>
      <c r="Q78" s="401"/>
      <c r="R78" s="401"/>
    </row>
    <row r="79" spans="10:18" x14ac:dyDescent="0.35">
      <c r="J79" s="412">
        <f t="shared" si="4"/>
        <v>70</v>
      </c>
      <c r="K79" s="414">
        <f t="shared" si="5"/>
        <v>0.41421356237309509</v>
      </c>
      <c r="M79" s="412">
        <f t="shared" si="6"/>
        <v>70</v>
      </c>
      <c r="N79" s="413">
        <f t="shared" si="7"/>
        <v>-2.4142135623730949</v>
      </c>
      <c r="Q79" s="401"/>
      <c r="R79" s="401"/>
    </row>
    <row r="80" spans="10:18" x14ac:dyDescent="0.35">
      <c r="J80" s="412">
        <f t="shared" si="4"/>
        <v>71</v>
      </c>
      <c r="K80" s="414">
        <f t="shared" si="5"/>
        <v>0.41421356237309509</v>
      </c>
      <c r="M80" s="412">
        <f t="shared" si="6"/>
        <v>71</v>
      </c>
      <c r="N80" s="413">
        <f t="shared" si="7"/>
        <v>-2.4142135623730949</v>
      </c>
      <c r="Q80" s="401"/>
      <c r="R80" s="401"/>
    </row>
    <row r="81" spans="10:18" x14ac:dyDescent="0.35">
      <c r="J81" s="412">
        <f t="shared" si="4"/>
        <v>72</v>
      </c>
      <c r="K81" s="414">
        <f t="shared" si="5"/>
        <v>0.41421356237309509</v>
      </c>
      <c r="M81" s="412">
        <f t="shared" si="6"/>
        <v>72</v>
      </c>
      <c r="N81" s="413">
        <f t="shared" si="7"/>
        <v>-2.4142135623730949</v>
      </c>
      <c r="Q81" s="401"/>
      <c r="R81" s="401"/>
    </row>
    <row r="82" spans="10:18" x14ac:dyDescent="0.35">
      <c r="J82" s="412">
        <f t="shared" si="4"/>
        <v>73</v>
      </c>
      <c r="K82" s="414">
        <f t="shared" si="5"/>
        <v>0.41421356237309509</v>
      </c>
      <c r="M82" s="412">
        <f t="shared" si="6"/>
        <v>73</v>
      </c>
      <c r="N82" s="413">
        <f t="shared" si="7"/>
        <v>-2.4142135623730949</v>
      </c>
      <c r="Q82" s="401"/>
      <c r="R82" s="401"/>
    </row>
    <row r="83" spans="10:18" x14ac:dyDescent="0.35">
      <c r="J83" s="412">
        <f t="shared" si="4"/>
        <v>74</v>
      </c>
      <c r="K83" s="414">
        <f t="shared" si="5"/>
        <v>0.41421356237309509</v>
      </c>
      <c r="M83" s="412">
        <f t="shared" si="6"/>
        <v>74</v>
      </c>
      <c r="N83" s="413">
        <f t="shared" si="7"/>
        <v>-2.4142135623730949</v>
      </c>
      <c r="Q83" s="401"/>
      <c r="R83" s="401"/>
    </row>
    <row r="84" spans="10:18" x14ac:dyDescent="0.35">
      <c r="J84" s="412">
        <f t="shared" si="4"/>
        <v>75</v>
      </c>
      <c r="K84" s="414">
        <f t="shared" si="5"/>
        <v>0.41421356237309509</v>
      </c>
      <c r="M84" s="412">
        <f t="shared" si="6"/>
        <v>75</v>
      </c>
      <c r="N84" s="413">
        <f t="shared" si="7"/>
        <v>-2.4142135623730949</v>
      </c>
      <c r="Q84" s="401"/>
      <c r="R84" s="401"/>
    </row>
    <row r="85" spans="10:18" x14ac:dyDescent="0.35">
      <c r="J85" s="412">
        <f t="shared" si="4"/>
        <v>76</v>
      </c>
      <c r="K85" s="414">
        <f t="shared" si="5"/>
        <v>0.41421356237309509</v>
      </c>
      <c r="M85" s="412">
        <f t="shared" si="6"/>
        <v>76</v>
      </c>
      <c r="N85" s="413">
        <f t="shared" si="7"/>
        <v>-2.4142135623730949</v>
      </c>
      <c r="Q85" s="401"/>
      <c r="R85" s="401"/>
    </row>
    <row r="86" spans="10:18" x14ac:dyDescent="0.35">
      <c r="J86" s="412">
        <f t="shared" si="4"/>
        <v>77</v>
      </c>
      <c r="K86" s="414">
        <f t="shared" si="5"/>
        <v>0.41421356237309509</v>
      </c>
      <c r="M86" s="412">
        <f t="shared" si="6"/>
        <v>77</v>
      </c>
      <c r="N86" s="413">
        <f t="shared" si="7"/>
        <v>-2.4142135623730949</v>
      </c>
      <c r="Q86" s="401"/>
      <c r="R86" s="401"/>
    </row>
    <row r="87" spans="10:18" x14ac:dyDescent="0.35">
      <c r="J87" s="412">
        <f t="shared" si="4"/>
        <v>78</v>
      </c>
      <c r="K87" s="414">
        <f t="shared" si="5"/>
        <v>0.41421356237309509</v>
      </c>
      <c r="M87" s="412">
        <f t="shared" si="6"/>
        <v>78</v>
      </c>
      <c r="N87" s="413">
        <f t="shared" si="7"/>
        <v>-2.4142135623730949</v>
      </c>
      <c r="Q87" s="401"/>
      <c r="R87" s="401"/>
    </row>
    <row r="88" spans="10:18" x14ac:dyDescent="0.35">
      <c r="J88" s="412">
        <f t="shared" si="4"/>
        <v>79</v>
      </c>
      <c r="K88" s="414">
        <f t="shared" si="5"/>
        <v>0.41421356237309509</v>
      </c>
      <c r="M88" s="412">
        <f t="shared" si="6"/>
        <v>79</v>
      </c>
      <c r="N88" s="413">
        <f t="shared" si="7"/>
        <v>-2.4142135623730949</v>
      </c>
      <c r="Q88" s="401"/>
      <c r="R88" s="401"/>
    </row>
    <row r="89" spans="10:18" x14ac:dyDescent="0.35">
      <c r="J89" s="412">
        <f t="shared" si="4"/>
        <v>80</v>
      </c>
      <c r="K89" s="414">
        <f t="shared" si="5"/>
        <v>0.41421356237309509</v>
      </c>
      <c r="M89" s="412">
        <f t="shared" si="6"/>
        <v>80</v>
      </c>
      <c r="N89" s="413">
        <f t="shared" si="7"/>
        <v>-2.4142135623730949</v>
      </c>
      <c r="Q89" s="401"/>
      <c r="R89" s="401"/>
    </row>
    <row r="90" spans="10:18" x14ac:dyDescent="0.35">
      <c r="J90" s="412">
        <f t="shared" si="4"/>
        <v>81</v>
      </c>
      <c r="K90" s="414">
        <f t="shared" si="5"/>
        <v>0.41421356237309509</v>
      </c>
      <c r="M90" s="412">
        <f t="shared" si="6"/>
        <v>81</v>
      </c>
      <c r="N90" s="413">
        <f t="shared" si="7"/>
        <v>-2.4142135623730949</v>
      </c>
      <c r="Q90" s="401"/>
      <c r="R90" s="401"/>
    </row>
    <row r="91" spans="10:18" x14ac:dyDescent="0.35">
      <c r="J91" s="412">
        <f t="shared" si="4"/>
        <v>82</v>
      </c>
      <c r="K91" s="414">
        <f t="shared" si="5"/>
        <v>0.41421356237309509</v>
      </c>
      <c r="M91" s="412">
        <f t="shared" si="6"/>
        <v>82</v>
      </c>
      <c r="N91" s="413">
        <f t="shared" si="7"/>
        <v>-2.4142135623730949</v>
      </c>
      <c r="Q91" s="401"/>
      <c r="R91" s="401"/>
    </row>
    <row r="92" spans="10:18" x14ac:dyDescent="0.35">
      <c r="J92" s="412">
        <f t="shared" si="4"/>
        <v>83</v>
      </c>
      <c r="K92" s="414">
        <f t="shared" si="5"/>
        <v>0.41421356237309509</v>
      </c>
      <c r="M92" s="412">
        <f t="shared" si="6"/>
        <v>83</v>
      </c>
      <c r="N92" s="413">
        <f t="shared" si="7"/>
        <v>-2.4142135623730949</v>
      </c>
      <c r="Q92" s="401"/>
      <c r="R92" s="401"/>
    </row>
    <row r="93" spans="10:18" x14ac:dyDescent="0.35">
      <c r="J93" s="412">
        <f t="shared" si="4"/>
        <v>84</v>
      </c>
      <c r="K93" s="414">
        <f t="shared" si="5"/>
        <v>0.41421356237309509</v>
      </c>
      <c r="M93" s="412">
        <f t="shared" si="6"/>
        <v>84</v>
      </c>
      <c r="N93" s="413">
        <f t="shared" si="7"/>
        <v>-2.4142135623730949</v>
      </c>
      <c r="Q93" s="401"/>
      <c r="R93" s="401"/>
    </row>
    <row r="94" spans="10:18" x14ac:dyDescent="0.35">
      <c r="J94" s="412">
        <f t="shared" si="4"/>
        <v>85</v>
      </c>
      <c r="K94" s="414">
        <f t="shared" si="5"/>
        <v>0.41421356237309509</v>
      </c>
      <c r="M94" s="412">
        <f t="shared" si="6"/>
        <v>85</v>
      </c>
      <c r="N94" s="413">
        <f t="shared" si="7"/>
        <v>-2.4142135623730949</v>
      </c>
      <c r="Q94" s="401"/>
      <c r="R94" s="401"/>
    </row>
    <row r="95" spans="10:18" x14ac:dyDescent="0.35">
      <c r="J95" s="412">
        <f t="shared" si="4"/>
        <v>86</v>
      </c>
      <c r="K95" s="414">
        <f t="shared" si="5"/>
        <v>0.41421356237309509</v>
      </c>
      <c r="M95" s="412">
        <f t="shared" si="6"/>
        <v>86</v>
      </c>
      <c r="N95" s="413">
        <f t="shared" si="7"/>
        <v>-2.4142135623730949</v>
      </c>
      <c r="Q95" s="401"/>
      <c r="R95" s="401"/>
    </row>
    <row r="96" spans="10:18" x14ac:dyDescent="0.35">
      <c r="J96" s="412">
        <f t="shared" si="4"/>
        <v>87</v>
      </c>
      <c r="K96" s="414">
        <f t="shared" si="5"/>
        <v>0.41421356237309509</v>
      </c>
      <c r="M96" s="412">
        <f t="shared" si="6"/>
        <v>87</v>
      </c>
      <c r="N96" s="413">
        <f t="shared" si="7"/>
        <v>-2.4142135623730949</v>
      </c>
      <c r="Q96" s="401"/>
      <c r="R96" s="401"/>
    </row>
    <row r="97" spans="10:18" x14ac:dyDescent="0.35">
      <c r="J97" s="412">
        <f t="shared" si="4"/>
        <v>88</v>
      </c>
      <c r="K97" s="414">
        <f t="shared" si="5"/>
        <v>0.41421356237309509</v>
      </c>
      <c r="M97" s="412">
        <f t="shared" si="6"/>
        <v>88</v>
      </c>
      <c r="N97" s="413">
        <f t="shared" si="7"/>
        <v>-2.4142135623730949</v>
      </c>
      <c r="Q97" s="401"/>
      <c r="R97" s="401"/>
    </row>
    <row r="98" spans="10:18" x14ac:dyDescent="0.35">
      <c r="J98" s="412">
        <f t="shared" si="4"/>
        <v>89</v>
      </c>
      <c r="K98" s="414">
        <f t="shared" si="5"/>
        <v>0.41421356237309509</v>
      </c>
      <c r="M98" s="412">
        <f t="shared" si="6"/>
        <v>89</v>
      </c>
      <c r="N98" s="413">
        <f t="shared" si="7"/>
        <v>-2.4142135623730949</v>
      </c>
      <c r="Q98" s="401"/>
      <c r="R98" s="401"/>
    </row>
    <row r="99" spans="10:18" x14ac:dyDescent="0.35">
      <c r="J99" s="412">
        <f t="shared" si="4"/>
        <v>90</v>
      </c>
      <c r="K99" s="414">
        <f t="shared" si="5"/>
        <v>0.41421356237309509</v>
      </c>
      <c r="M99" s="412">
        <f t="shared" si="6"/>
        <v>90</v>
      </c>
      <c r="N99" s="413">
        <f t="shared" si="7"/>
        <v>-2.4142135623730949</v>
      </c>
      <c r="Q99" s="401"/>
      <c r="R99" s="401"/>
    </row>
    <row r="100" spans="10:18" x14ac:dyDescent="0.35">
      <c r="J100" s="412">
        <f t="shared" si="4"/>
        <v>91</v>
      </c>
      <c r="K100" s="414">
        <f t="shared" si="5"/>
        <v>0.41421356237309509</v>
      </c>
      <c r="M100" s="412">
        <f t="shared" si="6"/>
        <v>91</v>
      </c>
      <c r="N100" s="413">
        <f t="shared" si="7"/>
        <v>-2.4142135623730949</v>
      </c>
      <c r="Q100" s="401"/>
      <c r="R100" s="401"/>
    </row>
    <row r="101" spans="10:18" x14ac:dyDescent="0.35">
      <c r="J101" s="412">
        <f t="shared" si="4"/>
        <v>92</v>
      </c>
      <c r="K101" s="414">
        <f t="shared" si="5"/>
        <v>0.41421356237309509</v>
      </c>
      <c r="M101" s="412">
        <f t="shared" si="6"/>
        <v>92</v>
      </c>
      <c r="N101" s="413">
        <f t="shared" si="7"/>
        <v>-2.4142135623730949</v>
      </c>
      <c r="Q101" s="401"/>
      <c r="R101" s="401"/>
    </row>
    <row r="102" spans="10:18" x14ac:dyDescent="0.35">
      <c r="J102" s="412">
        <f t="shared" si="4"/>
        <v>93</v>
      </c>
      <c r="K102" s="414">
        <f t="shared" si="5"/>
        <v>0.41421356237309509</v>
      </c>
      <c r="M102" s="412">
        <f t="shared" si="6"/>
        <v>93</v>
      </c>
      <c r="N102" s="413">
        <f t="shared" si="7"/>
        <v>-2.4142135623730949</v>
      </c>
      <c r="Q102" s="401"/>
      <c r="R102" s="401"/>
    </row>
    <row r="103" spans="10:18" x14ac:dyDescent="0.35">
      <c r="J103" s="412">
        <f t="shared" si="4"/>
        <v>94</v>
      </c>
      <c r="K103" s="414">
        <f t="shared" si="5"/>
        <v>0.41421356237309509</v>
      </c>
      <c r="M103" s="412">
        <f t="shared" si="6"/>
        <v>94</v>
      </c>
      <c r="N103" s="413">
        <f t="shared" si="7"/>
        <v>-2.4142135623730949</v>
      </c>
      <c r="Q103" s="401"/>
      <c r="R103" s="401"/>
    </row>
    <row r="104" spans="10:18" x14ac:dyDescent="0.35">
      <c r="J104" s="412">
        <f t="shared" si="4"/>
        <v>95</v>
      </c>
      <c r="K104" s="414">
        <f t="shared" si="5"/>
        <v>0.41421356237309509</v>
      </c>
      <c r="M104" s="412">
        <f t="shared" si="6"/>
        <v>95</v>
      </c>
      <c r="N104" s="413">
        <f t="shared" si="7"/>
        <v>-2.4142135623730949</v>
      </c>
      <c r="Q104" s="401"/>
      <c r="R104" s="401"/>
    </row>
    <row r="105" spans="10:18" x14ac:dyDescent="0.35">
      <c r="J105" s="412">
        <f t="shared" si="4"/>
        <v>96</v>
      </c>
      <c r="K105" s="414">
        <f t="shared" si="5"/>
        <v>0.41421356237309509</v>
      </c>
      <c r="M105" s="412">
        <f t="shared" si="6"/>
        <v>96</v>
      </c>
      <c r="N105" s="413">
        <f t="shared" si="7"/>
        <v>-2.4142135623730949</v>
      </c>
      <c r="Q105" s="401"/>
      <c r="R105" s="401"/>
    </row>
    <row r="106" spans="10:18" x14ac:dyDescent="0.35">
      <c r="J106" s="412">
        <f t="shared" si="4"/>
        <v>97</v>
      </c>
      <c r="K106" s="414">
        <f t="shared" si="5"/>
        <v>0.41421356237309509</v>
      </c>
      <c r="M106" s="412">
        <f t="shared" si="6"/>
        <v>97</v>
      </c>
      <c r="N106" s="413">
        <f t="shared" si="7"/>
        <v>-2.4142135623730949</v>
      </c>
      <c r="Q106" s="401"/>
      <c r="R106" s="401"/>
    </row>
    <row r="107" spans="10:18" x14ac:dyDescent="0.35">
      <c r="J107" s="412">
        <f t="shared" si="4"/>
        <v>98</v>
      </c>
      <c r="K107" s="414">
        <f t="shared" si="5"/>
        <v>0.41421356237309509</v>
      </c>
      <c r="M107" s="412">
        <f t="shared" si="6"/>
        <v>98</v>
      </c>
      <c r="N107" s="413">
        <f t="shared" si="7"/>
        <v>-2.4142135623730949</v>
      </c>
      <c r="Q107" s="401"/>
      <c r="R107" s="401"/>
    </row>
    <row r="108" spans="10:18" x14ac:dyDescent="0.35">
      <c r="J108" s="412">
        <f t="shared" si="4"/>
        <v>99</v>
      </c>
      <c r="K108" s="414">
        <f t="shared" si="5"/>
        <v>0.41421356237309509</v>
      </c>
      <c r="M108" s="412">
        <f t="shared" si="6"/>
        <v>99</v>
      </c>
      <c r="N108" s="413">
        <f t="shared" si="7"/>
        <v>-2.4142135623730949</v>
      </c>
      <c r="Q108" s="401"/>
      <c r="R108" s="401"/>
    </row>
    <row r="109" spans="10:18" x14ac:dyDescent="0.35">
      <c r="J109" s="412">
        <f t="shared" si="4"/>
        <v>100</v>
      </c>
      <c r="K109" s="414">
        <f t="shared" si="5"/>
        <v>0.41421356237309509</v>
      </c>
      <c r="M109" s="412">
        <f t="shared" si="6"/>
        <v>100</v>
      </c>
      <c r="N109" s="413">
        <f t="shared" si="7"/>
        <v>-2.4142135623730949</v>
      </c>
      <c r="Q109" s="401"/>
      <c r="R109" s="401"/>
    </row>
    <row r="110" spans="10:18" x14ac:dyDescent="0.35">
      <c r="J110" s="412"/>
      <c r="K110" s="414"/>
      <c r="N110" s="413"/>
      <c r="Q110" s="401"/>
      <c r="R110" s="401"/>
    </row>
    <row r="111" spans="10:18" x14ac:dyDescent="0.35">
      <c r="J111" s="412"/>
      <c r="K111" s="414"/>
      <c r="N111" s="413"/>
      <c r="Q111" s="401"/>
      <c r="R111" s="401"/>
    </row>
    <row r="112" spans="10:18" x14ac:dyDescent="0.35">
      <c r="J112" s="412"/>
      <c r="K112" s="414"/>
      <c r="N112" s="413"/>
      <c r="Q112" s="401"/>
      <c r="R112" s="401"/>
    </row>
    <row r="113" spans="10:18" x14ac:dyDescent="0.35">
      <c r="J113" s="412"/>
      <c r="K113" s="414"/>
      <c r="N113" s="413"/>
      <c r="Q113" s="401"/>
      <c r="R113" s="401"/>
    </row>
    <row r="114" spans="10:18" x14ac:dyDescent="0.35">
      <c r="K114" s="414"/>
      <c r="N114" s="413"/>
      <c r="Q114" s="401"/>
      <c r="R114" s="401"/>
    </row>
    <row r="115" spans="10:18" x14ac:dyDescent="0.35">
      <c r="K115" s="414"/>
      <c r="N115" s="413"/>
    </row>
    <row r="116" spans="10:18" x14ac:dyDescent="0.35">
      <c r="K116" s="414"/>
      <c r="N116" s="413"/>
    </row>
    <row r="117" spans="10:18" x14ac:dyDescent="0.35">
      <c r="K117" s="414"/>
      <c r="N117" s="413"/>
    </row>
    <row r="118" spans="10:18" x14ac:dyDescent="0.35">
      <c r="K118" s="414"/>
      <c r="N118" s="413"/>
    </row>
    <row r="119" spans="10:18" x14ac:dyDescent="0.35">
      <c r="K119" s="414"/>
      <c r="N119" s="413"/>
    </row>
    <row r="120" spans="10:18" x14ac:dyDescent="0.35">
      <c r="K120" s="414"/>
      <c r="N120" s="413"/>
    </row>
    <row r="121" spans="10:18" x14ac:dyDescent="0.35">
      <c r="K121" s="414"/>
      <c r="N121" s="413"/>
    </row>
    <row r="122" spans="10:18" x14ac:dyDescent="0.35">
      <c r="K122" s="414"/>
      <c r="N122" s="413"/>
    </row>
    <row r="123" spans="10:18" x14ac:dyDescent="0.35">
      <c r="K123" s="414"/>
      <c r="N123" s="413"/>
    </row>
    <row r="124" spans="10:18" x14ac:dyDescent="0.35">
      <c r="K124" s="414"/>
      <c r="N124" s="413"/>
    </row>
    <row r="125" spans="10:18" x14ac:dyDescent="0.35">
      <c r="K125" s="414"/>
      <c r="N125" s="413"/>
    </row>
    <row r="126" spans="10:18" x14ac:dyDescent="0.35">
      <c r="K126" s="414"/>
      <c r="N126" s="413"/>
    </row>
    <row r="127" spans="10:18" x14ac:dyDescent="0.35">
      <c r="K127" s="414"/>
      <c r="N127" s="413"/>
    </row>
    <row r="128" spans="10:18" x14ac:dyDescent="0.35">
      <c r="K128" s="414"/>
      <c r="N128" s="413"/>
    </row>
    <row r="129" spans="11:14" x14ac:dyDescent="0.35">
      <c r="K129" s="414"/>
      <c r="N129" s="413"/>
    </row>
    <row r="130" spans="11:14" x14ac:dyDescent="0.35">
      <c r="K130" s="414"/>
      <c r="N130" s="413"/>
    </row>
    <row r="131" spans="11:14" x14ac:dyDescent="0.35">
      <c r="K131" s="414"/>
      <c r="N131" s="413"/>
    </row>
    <row r="132" spans="11:14" x14ac:dyDescent="0.35">
      <c r="K132" s="414"/>
      <c r="N132" s="413"/>
    </row>
    <row r="133" spans="11:14" x14ac:dyDescent="0.35">
      <c r="K133" s="414"/>
      <c r="N133" s="413"/>
    </row>
    <row r="134" spans="11:14" x14ac:dyDescent="0.35">
      <c r="K134" s="414"/>
      <c r="N134" s="413"/>
    </row>
    <row r="135" spans="11:14" x14ac:dyDescent="0.35">
      <c r="K135" s="414"/>
      <c r="N135" s="413"/>
    </row>
    <row r="136" spans="11:14" x14ac:dyDescent="0.35">
      <c r="K136" s="414"/>
      <c r="N136" s="413"/>
    </row>
    <row r="137" spans="11:14" x14ac:dyDescent="0.35">
      <c r="K137" s="414"/>
      <c r="N137" s="413"/>
    </row>
    <row r="138" spans="11:14" x14ac:dyDescent="0.35">
      <c r="K138" s="414"/>
      <c r="N138" s="413"/>
    </row>
    <row r="139" spans="11:14" x14ac:dyDescent="0.35">
      <c r="K139" s="414"/>
      <c r="N139" s="413"/>
    </row>
    <row r="140" spans="11:14" x14ac:dyDescent="0.35">
      <c r="K140" s="414"/>
      <c r="N140" s="413"/>
    </row>
    <row r="141" spans="11:14" x14ac:dyDescent="0.35">
      <c r="K141" s="414"/>
      <c r="N141" s="413"/>
    </row>
    <row r="142" spans="11:14" x14ac:dyDescent="0.35">
      <c r="K142" s="414"/>
      <c r="N142" s="413"/>
    </row>
    <row r="143" spans="11:14" x14ac:dyDescent="0.35">
      <c r="K143" s="414"/>
      <c r="N143" s="413"/>
    </row>
    <row r="144" spans="11:14" x14ac:dyDescent="0.35">
      <c r="K144" s="414"/>
      <c r="N144" s="413"/>
    </row>
    <row r="145" spans="11:14" x14ac:dyDescent="0.35">
      <c r="K145" s="414"/>
      <c r="N145" s="413"/>
    </row>
    <row r="146" spans="11:14" x14ac:dyDescent="0.35">
      <c r="K146" s="414"/>
      <c r="N146" s="413"/>
    </row>
    <row r="147" spans="11:14" x14ac:dyDescent="0.35">
      <c r="K147" s="414"/>
      <c r="N147" s="413"/>
    </row>
    <row r="148" spans="11:14" x14ac:dyDescent="0.35">
      <c r="K148" s="414"/>
      <c r="N148" s="413"/>
    </row>
    <row r="149" spans="11:14" x14ac:dyDescent="0.35">
      <c r="K149" s="414"/>
      <c r="N149" s="413"/>
    </row>
    <row r="150" spans="11:14" x14ac:dyDescent="0.35">
      <c r="K150" s="414"/>
      <c r="N150" s="413"/>
    </row>
    <row r="151" spans="11:14" x14ac:dyDescent="0.35">
      <c r="K151" s="414"/>
      <c r="N151" s="413"/>
    </row>
    <row r="152" spans="11:14" x14ac:dyDescent="0.35">
      <c r="K152" s="414"/>
      <c r="N152" s="413"/>
    </row>
    <row r="153" spans="11:14" x14ac:dyDescent="0.35">
      <c r="K153" s="414"/>
      <c r="N153" s="413"/>
    </row>
    <row r="154" spans="11:14" x14ac:dyDescent="0.35">
      <c r="K154" s="414"/>
      <c r="N154" s="413"/>
    </row>
    <row r="155" spans="11:14" x14ac:dyDescent="0.35">
      <c r="K155" s="414"/>
      <c r="N155" s="413"/>
    </row>
    <row r="156" spans="11:14" x14ac:dyDescent="0.35">
      <c r="K156" s="414"/>
      <c r="N156" s="413"/>
    </row>
    <row r="157" spans="11:14" x14ac:dyDescent="0.35">
      <c r="K157" s="414"/>
      <c r="N157" s="413"/>
    </row>
    <row r="158" spans="11:14" x14ac:dyDescent="0.35">
      <c r="K158" s="414"/>
      <c r="N158" s="413"/>
    </row>
    <row r="159" spans="11:14" x14ac:dyDescent="0.35">
      <c r="K159" s="414"/>
      <c r="N159" s="413"/>
    </row>
    <row r="160" spans="11:14" x14ac:dyDescent="0.35">
      <c r="K160" s="414"/>
      <c r="N160" s="413"/>
    </row>
    <row r="161" spans="11:14" x14ac:dyDescent="0.35">
      <c r="K161" s="414"/>
      <c r="N161" s="413"/>
    </row>
    <row r="162" spans="11:14" x14ac:dyDescent="0.35">
      <c r="K162" s="414"/>
      <c r="N162" s="413"/>
    </row>
    <row r="163" spans="11:14" x14ac:dyDescent="0.35">
      <c r="K163" s="414"/>
      <c r="N163" s="413"/>
    </row>
    <row r="164" spans="11:14" x14ac:dyDescent="0.35">
      <c r="K164" s="414"/>
      <c r="N164" s="413"/>
    </row>
    <row r="165" spans="11:14" x14ac:dyDescent="0.35">
      <c r="K165" s="414"/>
      <c r="N165" s="413"/>
    </row>
    <row r="166" spans="11:14" x14ac:dyDescent="0.35">
      <c r="K166" s="414"/>
      <c r="N166" s="413"/>
    </row>
    <row r="167" spans="11:14" x14ac:dyDescent="0.35">
      <c r="K167" s="414"/>
      <c r="N167" s="413"/>
    </row>
    <row r="168" spans="11:14" x14ac:dyDescent="0.35">
      <c r="K168" s="414"/>
      <c r="N168" s="413"/>
    </row>
    <row r="169" spans="11:14" x14ac:dyDescent="0.35">
      <c r="K169" s="414"/>
      <c r="N169" s="413"/>
    </row>
    <row r="170" spans="11:14" x14ac:dyDescent="0.35">
      <c r="K170" s="414"/>
      <c r="N170" s="413"/>
    </row>
    <row r="171" spans="11:14" x14ac:dyDescent="0.35">
      <c r="K171" s="414"/>
      <c r="N171" s="413"/>
    </row>
    <row r="172" spans="11:14" x14ac:dyDescent="0.35">
      <c r="K172" s="414"/>
      <c r="N172" s="413"/>
    </row>
    <row r="173" spans="11:14" x14ac:dyDescent="0.35">
      <c r="K173" s="414"/>
      <c r="N173" s="413"/>
    </row>
    <row r="174" spans="11:14" x14ac:dyDescent="0.35">
      <c r="K174" s="414"/>
      <c r="N174" s="413"/>
    </row>
    <row r="175" spans="11:14" x14ac:dyDescent="0.35">
      <c r="K175" s="414"/>
      <c r="N175" s="413"/>
    </row>
    <row r="176" spans="11:14" x14ac:dyDescent="0.35">
      <c r="K176" s="414"/>
      <c r="N176" s="413"/>
    </row>
  </sheetData>
  <mergeCells count="15">
    <mergeCell ref="D26:D27"/>
    <mergeCell ref="D30:D31"/>
    <mergeCell ref="D35:D37"/>
    <mergeCell ref="D14:D15"/>
    <mergeCell ref="D16:D17"/>
    <mergeCell ref="D18:D19"/>
    <mergeCell ref="D20:D21"/>
    <mergeCell ref="D22:D23"/>
    <mergeCell ref="D24:D25"/>
    <mergeCell ref="D11:D13"/>
    <mergeCell ref="I2:T2"/>
    <mergeCell ref="D4:D6"/>
    <mergeCell ref="K4:M4"/>
    <mergeCell ref="K5:M5"/>
    <mergeCell ref="K6:M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Digital Age Problem Solving</vt:lpstr>
      <vt:lpstr>Motion Problems functions</vt:lpstr>
      <vt:lpstr>Work Problem functions</vt:lpstr>
      <vt:lpstr>Motion Problems TE</vt:lpstr>
      <vt:lpstr>Work Problems TE</vt:lpstr>
      <vt:lpstr>Moore's Law functions</vt:lpstr>
      <vt:lpstr>Moore's Law (TE)</vt:lpstr>
      <vt:lpstr>WhatIfMath</vt:lpstr>
      <vt:lpstr>Two Recursive Functions</vt:lpstr>
      <vt:lpstr>Interesting Series TE (2)</vt:lpstr>
      <vt:lpstr>more.....</vt:lpstr>
      <vt:lpstr>Mixture Problems  functions</vt:lpstr>
      <vt:lpstr>Mixture Problems TE</vt:lpstr>
      <vt:lpstr>Coin Problems functions</vt:lpstr>
      <vt:lpstr>Coin Problems TE</vt:lpstr>
      <vt:lpstr>Introducing Spreadsheets</vt:lpstr>
      <vt:lpstr>Relative &amp; Absolute Addressing</vt:lpstr>
      <vt:lpstr>'Mixture Problems  functions'!Print_Area</vt:lpstr>
      <vt:lpstr>'Mixture Problems TE'!Print_Area</vt:lpstr>
    </vt:vector>
  </TitlesOfParts>
  <Company>Ryan McQuade Designs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McQuade;"Art Bardige (Google Drive)" &lt;artbardige@gmail.com&gt;</dc:creator>
  <cp:lastModifiedBy>pdotm</cp:lastModifiedBy>
  <cp:lastPrinted>2016-06-27T16:28:07Z</cp:lastPrinted>
  <dcterms:created xsi:type="dcterms:W3CDTF">2014-08-18T14:21:08Z</dcterms:created>
  <dcterms:modified xsi:type="dcterms:W3CDTF">2017-11-02T13:50:42Z</dcterms:modified>
</cp:coreProperties>
</file>