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rtba\Desktop\Labs Folder\"/>
    </mc:Choice>
  </mc:AlternateContent>
  <xr:revisionPtr revIDLastSave="0" documentId="13_ncr:1_{3DAF117E-4983-48A1-BFA8-6AEADE0F7BD1}" xr6:coauthVersionLast="32" xr6:coauthVersionMax="32" xr10:uidLastSave="{00000000-0000-0000-0000-000000000000}"/>
  <bookViews>
    <workbookView xWindow="3883" yWindow="0" windowWidth="19697" windowHeight="16423" tabRatio="500" xr2:uid="{00000000-000D-0000-FFFF-FFFF00000000}"/>
  </bookViews>
  <sheets>
    <sheet name="Lemonade Stand" sheetId="5" r:id="rId1"/>
    <sheet name="Tables and Graphing" sheetId="4" r:id="rId2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5" l="1"/>
  <c r="L24" i="5" s="1"/>
  <c r="L19" i="5"/>
  <c r="I47" i="5"/>
  <c r="J47" i="5"/>
  <c r="K47" i="5"/>
  <c r="K48" i="5"/>
  <c r="I49" i="5"/>
  <c r="J49" i="5"/>
  <c r="K49" i="5"/>
  <c r="K51" i="5"/>
  <c r="R19" i="5" s="1"/>
  <c r="U19" i="5" s="1"/>
  <c r="O19" i="5"/>
  <c r="J23" i="4"/>
  <c r="I23" i="4"/>
  <c r="P49" i="5" l="1"/>
  <c r="Q49" i="5" s="1"/>
  <c r="S49" i="5" s="1"/>
  <c r="O24" i="5"/>
  <c r="P47" i="5"/>
  <c r="Q47" i="5" s="1"/>
  <c r="R47" i="5" s="1"/>
  <c r="S47" i="5" s="1"/>
  <c r="S51" i="5" s="1"/>
  <c r="R24" i="5" s="1"/>
  <c r="U24" i="5" s="1"/>
  <c r="S48" i="5"/>
</calcChain>
</file>

<file path=xl/sharedStrings.xml><?xml version="1.0" encoding="utf-8"?>
<sst xmlns="http://schemas.openxmlformats.org/spreadsheetml/2006/main" count="50" uniqueCount="43">
  <si>
    <t xml:space="preserve">What If Math - Sustainable Learning © 2015 </t>
  </si>
  <si>
    <t>INTRODUCTION</t>
  </si>
  <si>
    <t>The Lemonade Stand</t>
  </si>
  <si>
    <t>cost of lemons</t>
  </si>
  <si>
    <t>cost of sugar</t>
  </si>
  <si>
    <t>cost of cups</t>
  </si>
  <si>
    <t>total cost of materials</t>
  </si>
  <si>
    <t>TODAY'S HIGH TEMPERATURE (°F)</t>
  </si>
  <si>
    <r>
      <t xml:space="preserve">ACTUAL PROFIT </t>
    </r>
    <r>
      <rPr>
        <i/>
        <sz val="10"/>
        <color theme="1"/>
        <rFont val="Helvetica"/>
      </rPr>
      <t>(ACTUAL REVENUE - COST)</t>
    </r>
  </si>
  <si>
    <t>PROJECTED</t>
  </si>
  <si>
    <t>ACTUAL</t>
  </si>
  <si>
    <t>ACTUAL COST OF MATERIALS</t>
  </si>
  <si>
    <r>
      <t xml:space="preserve">ACTUAL CUSTOMERS TODAY </t>
    </r>
    <r>
      <rPr>
        <i/>
        <sz val="10"/>
        <color theme="1"/>
        <rFont val="Helvetica"/>
      </rPr>
      <t>(after temperature variable)</t>
    </r>
  </si>
  <si>
    <t>Tables and Graphing</t>
  </si>
  <si>
    <t>Now that you've created a business plan for your lemonade stand, it's time we put it to the test. We'll simulate the first two weeks of your business and plot the data we find on a graph</t>
  </si>
  <si>
    <r>
      <t>Revisit the Lemonade Stand lesson and, once your business plan is set, press F9 to start your first day. Record your</t>
    </r>
    <r>
      <rPr>
        <b/>
        <sz val="10"/>
        <color theme="1"/>
        <rFont val="Helvetica"/>
      </rPr>
      <t xml:space="preserve"> actual profit </t>
    </r>
    <r>
      <rPr>
        <sz val="10"/>
        <color theme="1"/>
        <rFont val="Helvetica"/>
      </rPr>
      <t>for your first day in the table. Continue this until you've filled the first column in the table.</t>
    </r>
  </si>
  <si>
    <t>Profit</t>
  </si>
  <si>
    <t>Day</t>
  </si>
  <si>
    <t>Total</t>
  </si>
  <si>
    <r>
      <t xml:space="preserve">Once you have the first 14 days of your business recorded, we're going to create a graph of your profit. Highlight both the numbers in the day column and the numbers in the profit column and </t>
    </r>
    <r>
      <rPr>
        <b/>
        <sz val="10"/>
        <color theme="1"/>
        <rFont val="Helvetica"/>
      </rPr>
      <t>click create chart.</t>
    </r>
  </si>
  <si>
    <t>Place the chart to the right of your table. How did your lemonade stand do?</t>
  </si>
  <si>
    <t>After rent</t>
  </si>
  <si>
    <t>The National Lemonade Stand Agency has placed a daily $20.00 tax on your stand that you must pay at the end of the day. Make a new column and, using a formula, calculate your new profit. Are you still making money?</t>
  </si>
  <si>
    <r>
      <t>Make a new chart of your new profits by highlighting the day numbers and the numbers in the</t>
    </r>
    <r>
      <rPr>
        <b/>
        <sz val="10"/>
        <color theme="1"/>
        <rFont val="Helvetica"/>
      </rPr>
      <t xml:space="preserve"> after rent</t>
    </r>
    <r>
      <rPr>
        <sz val="10"/>
        <color theme="1"/>
        <rFont val="Helvetica"/>
      </rPr>
      <t xml:space="preserve"> column and clicking create chart. Do you see a difference?</t>
    </r>
  </si>
  <si>
    <t>Cost per cup of sugar</t>
  </si>
  <si>
    <t>Cost per lemon</t>
  </si>
  <si>
    <t>Cost per gallon of water</t>
  </si>
  <si>
    <t>Cost per pack of 50 cups</t>
  </si>
  <si>
    <r>
      <t xml:space="preserve">BUDGETED PROFIT </t>
    </r>
    <r>
      <rPr>
        <i/>
        <sz val="10"/>
        <color theme="1"/>
        <rFont val="Helvetica"/>
      </rPr>
      <t>(REVENUE - COST)</t>
    </r>
  </si>
  <si>
    <r>
      <t xml:space="preserve">BUDGETED COST </t>
    </r>
    <r>
      <rPr>
        <i/>
        <sz val="10"/>
        <color theme="1"/>
        <rFont val="Helvetica"/>
      </rPr>
      <t>(for lemons, sugar, and cups)</t>
    </r>
  </si>
  <si>
    <r>
      <rPr>
        <b/>
        <sz val="10"/>
        <color theme="1"/>
        <rFont val="Helvetica"/>
      </rPr>
      <t>The recipe for one gallon of lemonade calls for 2 cups of sugar, 12 squeezed lemons, and a gallon of water.</t>
    </r>
  </si>
  <si>
    <t>Based on your selling price and advertising, this is how many customers you're expected to draw in today.</t>
  </si>
  <si>
    <t>Of course not all business can be predicted on a spreadsheet. Daily temperatures play a huge role in demand for your product. The hotter it is, the more cutomers you'll have.</t>
  </si>
  <si>
    <r>
      <t xml:space="preserve">BUDGETED CUSTOMERS </t>
    </r>
    <r>
      <rPr>
        <i/>
        <sz val="10"/>
        <color theme="1"/>
        <rFont val="Helvetica"/>
      </rPr>
      <t>(people who are expected at your stand)</t>
    </r>
  </si>
  <si>
    <r>
      <t xml:space="preserve">BUDGETED REVENUE </t>
    </r>
    <r>
      <rPr>
        <i/>
        <sz val="10"/>
        <color theme="1"/>
        <rFont val="Helvetica"/>
      </rPr>
      <t>(the money you might receive from customers)</t>
    </r>
  </si>
  <si>
    <r>
      <t xml:space="preserve">BUDGETED REVENUE </t>
    </r>
    <r>
      <rPr>
        <i/>
        <sz val="10"/>
        <color theme="1"/>
        <rFont val="Helvetica"/>
      </rPr>
      <t>(the money you received from customers)</t>
    </r>
  </si>
  <si>
    <t>Go onto the next spreadsheet to chart your progress and learn about graphing data.</t>
  </si>
  <si>
    <r>
      <t>SELLING PRICE</t>
    </r>
    <r>
      <rPr>
        <i/>
        <sz val="10"/>
        <color theme="1"/>
        <rFont val="Helvetica"/>
      </rPr>
      <t xml:space="preserve">         per Serving</t>
    </r>
  </si>
  <si>
    <t>Lemonade Stand was one of the first personal computer educational simulations. We have recreated it on a spreadsheet because it lets you act as an entrepreneur building a new business.</t>
  </si>
  <si>
    <t>To build a business plan you start with your fixed expenses like these cost of materials.</t>
  </si>
  <si>
    <t>And then add in your variable expenses like advertising which you can control.</t>
  </si>
  <si>
    <t>ADVERTISING</t>
  </si>
  <si>
    <t>Now you are ready to look at the revenue side. First pick a selling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</si>
</sst>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#,##0_ ;[Red]\-#,##0\ "/>
    <numFmt numFmtId="166" formatCode="#,##0;&quot;0&quot;"/>
    <numFmt numFmtId="167" formatCode="&quot;$&quot;#,##0.00"/>
    <numFmt numFmtId="168" formatCode="0\°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</font>
    <font>
      <sz val="22"/>
      <color theme="1"/>
      <name val="Helvetica"/>
    </font>
    <font>
      <sz val="12"/>
      <color rgb="FF215967"/>
      <name val="Helvetica"/>
    </font>
    <font>
      <sz val="12"/>
      <color theme="8" tint="-0.499984740745262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Helvetica"/>
    </font>
    <font>
      <sz val="10"/>
      <color theme="1"/>
      <name val="Helvetica"/>
    </font>
    <font>
      <b/>
      <sz val="12"/>
      <color theme="1"/>
      <name val="Helvetica"/>
    </font>
    <font>
      <b/>
      <i/>
      <sz val="16"/>
      <color theme="1"/>
      <name val="Helvetica"/>
    </font>
    <font>
      <b/>
      <i/>
      <sz val="10"/>
      <color theme="1"/>
      <name val="Helvetica"/>
    </font>
    <font>
      <i/>
      <sz val="9"/>
      <color theme="1"/>
      <name val="Helvetica"/>
    </font>
    <font>
      <b/>
      <sz val="8"/>
      <color theme="0"/>
      <name val="Helvetica"/>
    </font>
    <font>
      <sz val="18"/>
      <color theme="1"/>
      <name val="Helvetica"/>
    </font>
    <font>
      <i/>
      <sz val="10"/>
      <color theme="1"/>
      <name val="Helvetica"/>
    </font>
    <font>
      <b/>
      <sz val="14"/>
      <color theme="1"/>
      <name val="Helvetica"/>
    </font>
    <font>
      <b/>
      <sz val="14"/>
      <color rgb="FFFF0000"/>
      <name val="Helvetica"/>
    </font>
    <font>
      <b/>
      <sz val="10"/>
      <color theme="1"/>
      <name val="Helvetica"/>
    </font>
    <font>
      <i/>
      <sz val="12"/>
      <color theme="1"/>
      <name val="Helvetica"/>
    </font>
    <font>
      <b/>
      <sz val="20"/>
      <color theme="1"/>
      <name val="Helvetica"/>
    </font>
    <font>
      <b/>
      <sz val="14"/>
      <color theme="3" tint="-0.249977111117893"/>
      <name val="Helvetica"/>
    </font>
    <font>
      <sz val="12"/>
      <color theme="3" tint="-0.249977111117893"/>
      <name val="Helvetica"/>
    </font>
    <font>
      <b/>
      <sz val="14"/>
      <color rgb="FF00B050"/>
      <name val="Helvetica"/>
    </font>
    <font>
      <b/>
      <sz val="20"/>
      <color rgb="FFFF0000"/>
      <name val="Helvetica"/>
    </font>
    <font>
      <sz val="10"/>
      <name val="Helvetica"/>
    </font>
    <font>
      <b/>
      <sz val="10"/>
      <name val="Helvetica"/>
    </font>
    <font>
      <sz val="10"/>
      <color theme="0"/>
      <name val="Helvetica"/>
    </font>
    <font>
      <b/>
      <sz val="20"/>
      <name val="Helvetica"/>
    </font>
    <font>
      <b/>
      <sz val="20"/>
      <color rgb="FF008000"/>
      <name val="Helvetica"/>
    </font>
    <font>
      <sz val="12"/>
      <name val="Helvetica"/>
    </font>
    <font>
      <b/>
      <sz val="11"/>
      <color theme="1"/>
      <name val="Helvetica"/>
    </font>
    <font>
      <b/>
      <i/>
      <sz val="12"/>
      <color theme="1"/>
      <name val="Helvetica"/>
    </font>
    <font>
      <sz val="10"/>
      <color theme="5" tint="-0.249977111117893"/>
      <name val="Helvetica"/>
    </font>
    <font>
      <b/>
      <i/>
      <sz val="10"/>
      <color theme="0"/>
      <name val="Helvetica"/>
    </font>
    <font>
      <sz val="14"/>
      <color rgb="FF215967"/>
      <name val="Helvetica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A9FB2"/>
        <bgColor indexed="64"/>
      </patternFill>
    </fill>
    <fill>
      <patternFill patternType="solid">
        <fgColor rgb="FFEEF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ck">
        <color rgb="FFAAD6E3"/>
      </left>
      <right/>
      <top style="thick">
        <color rgb="FFAAD6E3"/>
      </top>
      <bottom/>
      <diagonal/>
    </border>
    <border>
      <left/>
      <right/>
      <top style="thick">
        <color rgb="FFAAD6E3"/>
      </top>
      <bottom/>
      <diagonal/>
    </border>
    <border>
      <left/>
      <right style="thick">
        <color rgb="FFAAD6E3"/>
      </right>
      <top style="thick">
        <color rgb="FFAAD6E3"/>
      </top>
      <bottom/>
      <diagonal/>
    </border>
    <border>
      <left style="thick">
        <color rgb="FFAAD6E3"/>
      </left>
      <right/>
      <top/>
      <bottom/>
      <diagonal/>
    </border>
    <border>
      <left style="thick">
        <color rgb="FFAAD6E3"/>
      </left>
      <right/>
      <top/>
      <bottom style="thick">
        <color rgb="FFAAD6E3"/>
      </bottom>
      <diagonal/>
    </border>
    <border>
      <left/>
      <right/>
      <top/>
      <bottom style="thick">
        <color rgb="FFAAD6E3"/>
      </bottom>
      <diagonal/>
    </border>
    <border>
      <left/>
      <right style="thick">
        <color rgb="FFAAD6E3"/>
      </right>
      <top/>
      <bottom style="thick">
        <color rgb="FFAAD6E3"/>
      </bottom>
      <diagonal/>
    </border>
    <border>
      <left style="thick">
        <color theme="9" tint="0.39997558519241921"/>
      </left>
      <right style="thick">
        <color theme="9" tint="0.39997558519241921"/>
      </right>
      <top style="thick">
        <color theme="9" tint="0.39997558519241921"/>
      </top>
      <bottom style="dotted">
        <color theme="9" tint="0.39997558519241921"/>
      </bottom>
      <diagonal/>
    </border>
    <border>
      <left style="thick">
        <color theme="9" tint="0.39997558519241921"/>
      </left>
      <right style="thick">
        <color theme="9" tint="0.39997558519241921"/>
      </right>
      <top style="dotted">
        <color theme="9" tint="0.39997558519241921"/>
      </top>
      <bottom style="dotted">
        <color theme="9" tint="0.39997558519241921"/>
      </bottom>
      <diagonal/>
    </border>
    <border>
      <left style="thick">
        <color theme="9" tint="0.39997558519241921"/>
      </left>
      <right style="thick">
        <color theme="9" tint="0.39997558519241921"/>
      </right>
      <top style="dotted">
        <color theme="9" tint="0.39997558519241921"/>
      </top>
      <bottom style="thick">
        <color theme="9" tint="0.39997558519241921"/>
      </bottom>
      <diagonal/>
    </border>
    <border>
      <left style="thick">
        <color theme="9" tint="0.39997558519241921"/>
      </left>
      <right/>
      <top/>
      <bottom/>
      <diagonal/>
    </border>
    <border>
      <left style="thick">
        <color theme="9" tint="0.39997558519241921"/>
      </left>
      <right style="thick">
        <color theme="7" tint="0.59999389629810485"/>
      </right>
      <top style="thick">
        <color theme="7" tint="0.59999389629810485"/>
      </top>
      <bottom style="dotted">
        <color theme="7" tint="0.59999389629810485"/>
      </bottom>
      <diagonal/>
    </border>
    <border>
      <left style="thick">
        <color theme="9" tint="0.39997558519241921"/>
      </left>
      <right style="thick">
        <color theme="7" tint="0.59999389629810485"/>
      </right>
      <top style="dotted">
        <color theme="7" tint="0.59999389629810485"/>
      </top>
      <bottom style="thick">
        <color theme="7" tint="0.59999389629810485"/>
      </bottom>
      <diagonal/>
    </border>
    <border>
      <left style="thick">
        <color theme="9" tint="0.39997558519241921"/>
      </left>
      <right style="thick">
        <color theme="7" tint="0.59999389629810485"/>
      </right>
      <top style="dotted">
        <color theme="7" tint="0.59999389629810485"/>
      </top>
      <bottom style="dotted">
        <color theme="7" tint="0.59999389629810485"/>
      </bottom>
      <diagonal/>
    </border>
    <border>
      <left style="thick">
        <color theme="7" tint="0.59999389629810485"/>
      </left>
      <right/>
      <top/>
      <bottom/>
      <diagonal/>
    </border>
    <border>
      <left style="thick">
        <color theme="9" tint="0.59999389629810485"/>
      </left>
      <right/>
      <top style="thick">
        <color theme="9" tint="0.59999389629810485"/>
      </top>
      <bottom/>
      <diagonal/>
    </border>
    <border>
      <left/>
      <right/>
      <top style="thick">
        <color theme="9" tint="0.59999389629810485"/>
      </top>
      <bottom/>
      <diagonal/>
    </border>
    <border>
      <left/>
      <right style="thick">
        <color theme="9" tint="0.59999389629810485"/>
      </right>
      <top style="thick">
        <color theme="9" tint="0.59999389629810485"/>
      </top>
      <bottom/>
      <diagonal/>
    </border>
    <border>
      <left style="thick">
        <color theme="9" tint="0.59999389629810485"/>
      </left>
      <right/>
      <top/>
      <bottom style="thick">
        <color theme="9" tint="0.59999389629810485"/>
      </bottom>
      <diagonal/>
    </border>
    <border>
      <left/>
      <right/>
      <top/>
      <bottom style="thick">
        <color theme="9" tint="0.59999389629810485"/>
      </bottom>
      <diagonal/>
    </border>
    <border>
      <left/>
      <right style="thick">
        <color theme="9" tint="0.59999389629810485"/>
      </right>
      <top/>
      <bottom style="thick">
        <color theme="9" tint="0.59999389629810485"/>
      </bottom>
      <diagonal/>
    </border>
    <border>
      <left style="thick">
        <color theme="5" tint="0.59999389629810485"/>
      </left>
      <right style="thick">
        <color theme="5" tint="0.59999389629810485"/>
      </right>
      <top style="thick">
        <color theme="5" tint="0.59999389629810485"/>
      </top>
      <bottom/>
      <diagonal/>
    </border>
    <border>
      <left style="thick">
        <color theme="5" tint="0.59999389629810485"/>
      </left>
      <right style="thick">
        <color theme="5" tint="0.59999389629810485"/>
      </right>
      <top/>
      <bottom style="thick">
        <color theme="5" tint="0.59999389629810485"/>
      </bottom>
      <diagonal/>
    </border>
  </borders>
  <cellStyleXfs count="6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2" fillId="2" borderId="0" xfId="1" applyFont="1" applyFill="1"/>
    <xf numFmtId="0" fontId="2" fillId="3" borderId="0" xfId="1" applyFont="1" applyFill="1"/>
    <xf numFmtId="0" fontId="2" fillId="5" borderId="0" xfId="1" applyFont="1" applyFill="1"/>
    <xf numFmtId="0" fontId="3" fillId="4" borderId="0" xfId="1" applyFont="1" applyFill="1" applyAlignment="1">
      <alignment vertical="center"/>
    </xf>
    <xf numFmtId="0" fontId="2" fillId="0" borderId="0" xfId="1" applyFont="1" applyFill="1"/>
    <xf numFmtId="0" fontId="2" fillId="0" borderId="0" xfId="0" applyFont="1"/>
    <xf numFmtId="0" fontId="2" fillId="0" borderId="0" xfId="0" applyFont="1" applyFill="1"/>
    <xf numFmtId="0" fontId="5" fillId="0" borderId="0" xfId="1" applyFont="1" applyFill="1" applyBorder="1" applyAlignment="1">
      <alignment vertical="center" wrapText="1"/>
    </xf>
    <xf numFmtId="0" fontId="2" fillId="0" borderId="0" xfId="1" applyFont="1" applyAlignment="1"/>
    <xf numFmtId="0" fontId="2" fillId="0" borderId="0" xfId="1" applyFont="1"/>
    <xf numFmtId="0" fontId="2" fillId="0" borderId="0" xfId="1" applyFont="1" applyFill="1" applyBorder="1" applyAlignment="1"/>
    <xf numFmtId="0" fontId="15" fillId="4" borderId="0" xfId="1" applyFont="1" applyFill="1" applyAlignment="1">
      <alignment horizontal="left" vertical="center" indent="1"/>
    </xf>
    <xf numFmtId="0" fontId="12" fillId="0" borderId="0" xfId="1" applyFont="1" applyFill="1" applyBorder="1" applyAlignment="1">
      <alignment vertical="center" wrapText="1"/>
    </xf>
    <xf numFmtId="0" fontId="2" fillId="0" borderId="0" xfId="1" applyFont="1" applyFill="1" applyBorder="1"/>
    <xf numFmtId="0" fontId="2" fillId="9" borderId="0" xfId="1" applyFont="1" applyFill="1"/>
    <xf numFmtId="0" fontId="3" fillId="9" borderId="0" xfId="1" applyFont="1" applyFill="1" applyAlignment="1">
      <alignment vertical="center"/>
    </xf>
    <xf numFmtId="0" fontId="10" fillId="9" borderId="0" xfId="1" applyFont="1" applyFill="1" applyAlignment="1">
      <alignment horizontal="center"/>
    </xf>
    <xf numFmtId="0" fontId="2" fillId="9" borderId="0" xfId="0" applyFont="1" applyFill="1"/>
    <xf numFmtId="0" fontId="11" fillId="9" borderId="0" xfId="0" applyFont="1" applyFill="1"/>
    <xf numFmtId="0" fontId="8" fillId="9" borderId="0" xfId="0" applyFont="1" applyFill="1"/>
    <xf numFmtId="0" fontId="8" fillId="9" borderId="0" xfId="0" applyFont="1" applyFill="1" applyAlignment="1">
      <alignment horizontal="center" vertical="center"/>
    </xf>
    <xf numFmtId="0" fontId="5" fillId="9" borderId="0" xfId="1" applyFont="1" applyFill="1" applyBorder="1" applyAlignment="1">
      <alignment vertical="center" wrapText="1"/>
    </xf>
    <xf numFmtId="0" fontId="9" fillId="9" borderId="0" xfId="1" applyFont="1" applyFill="1" applyAlignment="1">
      <alignment vertical="center" wrapText="1"/>
    </xf>
    <xf numFmtId="0" fontId="2" fillId="9" borderId="0" xfId="0" applyFont="1" applyFill="1" applyBorder="1"/>
    <xf numFmtId="0" fontId="10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center" vertical="center"/>
    </xf>
    <xf numFmtId="0" fontId="2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9" fillId="9" borderId="0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2" fillId="0" borderId="0" xfId="0" applyNumberFormat="1" applyFont="1" applyFill="1" applyBorder="1"/>
    <xf numFmtId="165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1" fillId="0" borderId="0" xfId="0" applyFont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left" vertical="center"/>
    </xf>
    <xf numFmtId="167" fontId="26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NumberFormat="1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167" fontId="28" fillId="0" borderId="0" xfId="0" applyNumberFormat="1" applyFont="1" applyFill="1" applyAlignment="1">
      <alignment horizontal="left" vertical="center"/>
    </xf>
    <xf numFmtId="167" fontId="28" fillId="0" borderId="0" xfId="0" applyNumberFormat="1" applyFont="1" applyAlignment="1">
      <alignment horizontal="left" vertical="center"/>
    </xf>
    <xf numFmtId="167" fontId="28" fillId="0" borderId="0" xfId="0" applyNumberFormat="1" applyFont="1" applyFill="1" applyBorder="1" applyAlignment="1">
      <alignment horizontal="left" vertical="center"/>
    </xf>
    <xf numFmtId="0" fontId="32" fillId="13" borderId="8" xfId="0" applyFont="1" applyFill="1" applyBorder="1" applyAlignment="1">
      <alignment horizontal="center" vertical="center"/>
    </xf>
    <xf numFmtId="0" fontId="33" fillId="9" borderId="9" xfId="1" applyFont="1" applyFill="1" applyBorder="1" applyAlignment="1">
      <alignment horizontal="right" vertical="center" wrapText="1"/>
    </xf>
    <xf numFmtId="0" fontId="2" fillId="9" borderId="9" xfId="0" applyFont="1" applyFill="1" applyBorder="1" applyAlignment="1">
      <alignment horizontal="right" vertical="center"/>
    </xf>
    <xf numFmtId="0" fontId="10" fillId="9" borderId="9" xfId="0" applyFont="1" applyFill="1" applyBorder="1" applyAlignment="1">
      <alignment horizontal="right" vertical="center"/>
    </xf>
    <xf numFmtId="0" fontId="33" fillId="9" borderId="10" xfId="1" applyFont="1" applyFill="1" applyBorder="1" applyAlignment="1">
      <alignment horizontal="right" vertical="center" wrapText="1"/>
    </xf>
    <xf numFmtId="164" fontId="2" fillId="9" borderId="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32" fillId="14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Fill="1" applyBorder="1"/>
    <xf numFmtId="0" fontId="12" fillId="0" borderId="14" xfId="1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4" fillId="12" borderId="0" xfId="1" applyFont="1" applyFill="1" applyAlignment="1">
      <alignment horizontal="center" vertical="center"/>
    </xf>
    <xf numFmtId="0" fontId="36" fillId="4" borderId="0" xfId="1" applyFont="1" applyFill="1" applyBorder="1" applyAlignment="1">
      <alignment horizontal="left" vertical="center" wrapText="1"/>
    </xf>
    <xf numFmtId="0" fontId="2" fillId="9" borderId="4" xfId="1" applyFont="1" applyFill="1" applyBorder="1" applyAlignment="1">
      <alignment horizontal="left" vertical="center" wrapText="1" indent="1"/>
    </xf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2" fillId="11" borderId="16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18" xfId="1" applyFont="1" applyFill="1" applyBorder="1" applyAlignment="1">
      <alignment horizontal="center" vertical="center" wrapText="1"/>
    </xf>
    <xf numFmtId="0" fontId="12" fillId="11" borderId="19" xfId="1" applyFont="1" applyFill="1" applyBorder="1" applyAlignment="1">
      <alignment horizontal="center" vertical="center" wrapText="1"/>
    </xf>
    <xf numFmtId="0" fontId="12" fillId="11" borderId="20" xfId="1" applyFont="1" applyFill="1" applyBorder="1" applyAlignment="1">
      <alignment horizontal="center" vertical="center" wrapText="1"/>
    </xf>
    <xf numFmtId="0" fontId="12" fillId="11" borderId="21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2" fillId="7" borderId="1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12" fillId="7" borderId="7" xfId="1" applyFont="1" applyFill="1" applyBorder="1" applyAlignment="1">
      <alignment horizontal="center" vertical="center" wrapText="1"/>
    </xf>
    <xf numFmtId="164" fontId="25" fillId="10" borderId="1" xfId="0" applyNumberFormat="1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167" fontId="30" fillId="10" borderId="1" xfId="0" applyNumberFormat="1" applyFont="1" applyFill="1" applyBorder="1" applyAlignment="1">
      <alignment horizontal="center" vertical="center"/>
    </xf>
    <xf numFmtId="167" fontId="30" fillId="10" borderId="2" xfId="0" applyNumberFormat="1" applyFont="1" applyFill="1" applyBorder="1" applyAlignment="1">
      <alignment horizontal="center" vertical="center"/>
    </xf>
    <xf numFmtId="167" fontId="30" fillId="10" borderId="3" xfId="0" applyNumberFormat="1" applyFont="1" applyFill="1" applyBorder="1" applyAlignment="1">
      <alignment horizontal="center" vertical="center"/>
    </xf>
    <xf numFmtId="167" fontId="30" fillId="10" borderId="5" xfId="0" applyNumberFormat="1" applyFont="1" applyFill="1" applyBorder="1" applyAlignment="1">
      <alignment horizontal="center" vertical="center"/>
    </xf>
    <xf numFmtId="167" fontId="30" fillId="10" borderId="6" xfId="0" applyNumberFormat="1" applyFont="1" applyFill="1" applyBorder="1" applyAlignment="1">
      <alignment horizontal="center" vertical="center"/>
    </xf>
    <xf numFmtId="167" fontId="30" fillId="10" borderId="7" xfId="0" applyNumberFormat="1" applyFont="1" applyFill="1" applyBorder="1" applyAlignment="1">
      <alignment horizontal="center" vertical="center"/>
    </xf>
    <xf numFmtId="166" fontId="21" fillId="10" borderId="1" xfId="0" applyNumberFormat="1" applyFont="1" applyFill="1" applyBorder="1" applyAlignment="1">
      <alignment horizontal="center" vertical="center"/>
    </xf>
    <xf numFmtId="166" fontId="21" fillId="10" borderId="2" xfId="0" applyNumberFormat="1" applyFont="1" applyFill="1" applyBorder="1" applyAlignment="1">
      <alignment horizontal="center" vertical="center"/>
    </xf>
    <xf numFmtId="166" fontId="21" fillId="10" borderId="3" xfId="0" applyNumberFormat="1" applyFont="1" applyFill="1" applyBorder="1" applyAlignment="1">
      <alignment horizontal="center" vertical="center"/>
    </xf>
    <xf numFmtId="166" fontId="21" fillId="10" borderId="5" xfId="0" applyNumberFormat="1" applyFont="1" applyFill="1" applyBorder="1" applyAlignment="1">
      <alignment horizontal="center" vertical="center"/>
    </xf>
    <xf numFmtId="166" fontId="21" fillId="10" borderId="6" xfId="0" applyNumberFormat="1" applyFont="1" applyFill="1" applyBorder="1" applyAlignment="1">
      <alignment horizontal="center" vertical="center"/>
    </xf>
    <xf numFmtId="166" fontId="21" fillId="10" borderId="7" xfId="0" applyNumberFormat="1" applyFont="1" applyFill="1" applyBorder="1" applyAlignment="1">
      <alignment horizontal="center" vertical="center"/>
    </xf>
    <xf numFmtId="167" fontId="25" fillId="10" borderId="1" xfId="0" applyNumberFormat="1" applyFont="1" applyFill="1" applyBorder="1" applyAlignment="1">
      <alignment horizontal="center" vertical="center"/>
    </xf>
    <xf numFmtId="167" fontId="25" fillId="10" borderId="2" xfId="0" applyNumberFormat="1" applyFont="1" applyFill="1" applyBorder="1" applyAlignment="1">
      <alignment horizontal="center" vertical="center"/>
    </xf>
    <xf numFmtId="167" fontId="25" fillId="10" borderId="3" xfId="0" applyNumberFormat="1" applyFont="1" applyFill="1" applyBorder="1" applyAlignment="1">
      <alignment horizontal="center" vertical="center"/>
    </xf>
    <xf numFmtId="167" fontId="25" fillId="10" borderId="5" xfId="0" applyNumberFormat="1" applyFont="1" applyFill="1" applyBorder="1" applyAlignment="1">
      <alignment horizontal="center" vertical="center"/>
    </xf>
    <xf numFmtId="167" fontId="25" fillId="10" borderId="6" xfId="0" applyNumberFormat="1" applyFont="1" applyFill="1" applyBorder="1" applyAlignment="1">
      <alignment horizontal="center" vertical="center"/>
    </xf>
    <xf numFmtId="167" fontId="25" fillId="10" borderId="7" xfId="0" applyNumberFormat="1" applyFont="1" applyFill="1" applyBorder="1" applyAlignment="1">
      <alignment horizontal="center" vertical="center"/>
    </xf>
    <xf numFmtId="0" fontId="35" fillId="8" borderId="1" xfId="1" applyFont="1" applyFill="1" applyBorder="1" applyAlignment="1">
      <alignment horizontal="center" vertical="center" wrapText="1"/>
    </xf>
    <xf numFmtId="0" fontId="35" fillId="8" borderId="2" xfId="1" applyFont="1" applyFill="1" applyBorder="1" applyAlignment="1">
      <alignment horizontal="center" vertical="center" wrapText="1"/>
    </xf>
    <xf numFmtId="0" fontId="35" fillId="8" borderId="3" xfId="1" applyFont="1" applyFill="1" applyBorder="1" applyAlignment="1">
      <alignment horizontal="center" vertical="center" wrapText="1"/>
    </xf>
    <xf numFmtId="0" fontId="35" fillId="8" borderId="5" xfId="1" applyFont="1" applyFill="1" applyBorder="1" applyAlignment="1">
      <alignment horizontal="center" vertical="center" wrapText="1"/>
    </xf>
    <xf numFmtId="0" fontId="35" fillId="8" borderId="6" xfId="1" applyFont="1" applyFill="1" applyBorder="1" applyAlignment="1">
      <alignment horizontal="center" vertical="center" wrapText="1"/>
    </xf>
    <xf numFmtId="0" fontId="35" fillId="8" borderId="7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23" xfId="1" applyFont="1" applyFill="1" applyBorder="1" applyAlignment="1">
      <alignment horizontal="center" vertical="center" wrapText="1"/>
    </xf>
    <xf numFmtId="0" fontId="12" fillId="15" borderId="22" xfId="1" applyFont="1" applyFill="1" applyBorder="1" applyAlignment="1">
      <alignment horizontal="center" vertical="center" wrapText="1"/>
    </xf>
    <xf numFmtId="0" fontId="12" fillId="15" borderId="23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2" xfId="1" applyFont="1" applyFill="1" applyBorder="1" applyAlignment="1">
      <alignment horizontal="center" vertical="center" wrapText="1"/>
    </xf>
    <xf numFmtId="0" fontId="12" fillId="10" borderId="3" xfId="1" applyFont="1" applyFill="1" applyBorder="1" applyAlignment="1">
      <alignment horizontal="center" vertical="center" wrapText="1"/>
    </xf>
    <xf numFmtId="0" fontId="12" fillId="10" borderId="5" xfId="1" applyFont="1" applyFill="1" applyBorder="1" applyAlignment="1">
      <alignment horizontal="center" vertical="center" wrapText="1"/>
    </xf>
    <xf numFmtId="0" fontId="12" fillId="10" borderId="6" xfId="1" applyFont="1" applyFill="1" applyBorder="1" applyAlignment="1">
      <alignment horizontal="center" vertical="center" wrapText="1"/>
    </xf>
    <xf numFmtId="0" fontId="12" fillId="10" borderId="7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8" fontId="29" fillId="10" borderId="1" xfId="0" applyNumberFormat="1" applyFont="1" applyFill="1" applyBorder="1" applyAlignment="1">
      <alignment horizontal="center" vertical="center"/>
    </xf>
    <xf numFmtId="168" fontId="29" fillId="10" borderId="2" xfId="0" applyNumberFormat="1" applyFont="1" applyFill="1" applyBorder="1" applyAlignment="1">
      <alignment horizontal="center" vertical="center"/>
    </xf>
    <xf numFmtId="168" fontId="29" fillId="10" borderId="3" xfId="0" applyNumberFormat="1" applyFont="1" applyFill="1" applyBorder="1" applyAlignment="1">
      <alignment horizontal="center" vertical="center"/>
    </xf>
    <xf numFmtId="168" fontId="29" fillId="10" borderId="5" xfId="0" applyNumberFormat="1" applyFont="1" applyFill="1" applyBorder="1" applyAlignment="1">
      <alignment horizontal="center" vertical="center"/>
    </xf>
    <xf numFmtId="168" fontId="29" fillId="10" borderId="6" xfId="0" applyNumberFormat="1" applyFont="1" applyFill="1" applyBorder="1" applyAlignment="1">
      <alignment horizontal="center" vertical="center"/>
    </xf>
    <xf numFmtId="168" fontId="29" fillId="10" borderId="7" xfId="0" applyNumberFormat="1" applyFont="1" applyFill="1" applyBorder="1" applyAlignment="1">
      <alignment horizontal="center" vertical="center"/>
    </xf>
    <xf numFmtId="1" fontId="29" fillId="10" borderId="1" xfId="0" applyNumberFormat="1" applyFont="1" applyFill="1" applyBorder="1" applyAlignment="1">
      <alignment horizontal="center" vertical="center"/>
    </xf>
    <xf numFmtId="1" fontId="29" fillId="10" borderId="2" xfId="0" applyNumberFormat="1" applyFont="1" applyFill="1" applyBorder="1" applyAlignment="1">
      <alignment horizontal="center" vertical="center"/>
    </xf>
    <xf numFmtId="1" fontId="29" fillId="10" borderId="3" xfId="0" applyNumberFormat="1" applyFont="1" applyFill="1" applyBorder="1" applyAlignment="1">
      <alignment horizontal="center" vertical="center"/>
    </xf>
    <xf numFmtId="1" fontId="29" fillId="10" borderId="5" xfId="0" applyNumberFormat="1" applyFont="1" applyFill="1" applyBorder="1" applyAlignment="1">
      <alignment horizontal="center" vertical="center"/>
    </xf>
    <xf numFmtId="1" fontId="29" fillId="10" borderId="6" xfId="0" applyNumberFormat="1" applyFont="1" applyFill="1" applyBorder="1" applyAlignment="1">
      <alignment horizontal="center" vertical="center"/>
    </xf>
    <xf numFmtId="1" fontId="29" fillId="10" borderId="7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left" vertical="center" wrapText="1"/>
    </xf>
    <xf numFmtId="0" fontId="9" fillId="9" borderId="15" xfId="1" applyFont="1" applyFill="1" applyBorder="1" applyAlignment="1">
      <alignment horizontal="left" vertical="center" wrapText="1" indent="1"/>
    </xf>
    <xf numFmtId="0" fontId="4" fillId="4" borderId="0" xfId="1" applyFont="1" applyFill="1" applyBorder="1" applyAlignment="1">
      <alignment horizontal="left" vertical="center" wrapText="1"/>
    </xf>
    <xf numFmtId="0" fontId="9" fillId="9" borderId="11" xfId="1" applyFont="1" applyFill="1" applyBorder="1" applyAlignment="1">
      <alignment horizontal="left" vertical="center" wrapText="1" indent="1"/>
    </xf>
  </cellXfs>
  <cellStyles count="6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Normal 3" xfId="1" xr:uid="{00000000-0005-0000-0000-00003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3552</xdr:colOff>
      <xdr:row>1</xdr:row>
      <xdr:rowOff>27940</xdr:rowOff>
    </xdr:from>
    <xdr:ext cx="866656" cy="8737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" y="256540"/>
          <a:ext cx="866656" cy="873760"/>
        </a:xfrm>
        <a:prstGeom prst="rect">
          <a:avLst/>
        </a:prstGeom>
      </xdr:spPr>
    </xdr:pic>
    <xdr:clientData/>
  </xdr:oneCellAnchor>
  <xdr:twoCellAnchor>
    <xdr:from>
      <xdr:col>4</xdr:col>
      <xdr:colOff>203200</xdr:colOff>
      <xdr:row>6</xdr:row>
      <xdr:rowOff>12700</xdr:rowOff>
    </xdr:from>
    <xdr:to>
      <xdr:col>6</xdr:col>
      <xdr:colOff>241300</xdr:colOff>
      <xdr:row>6</xdr:row>
      <xdr:rowOff>12700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860800" y="2336800"/>
          <a:ext cx="723900" cy="0"/>
        </a:xfrm>
        <a:prstGeom prst="straightConnector1">
          <a:avLst/>
        </a:prstGeom>
        <a:ln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12</xdr:row>
      <xdr:rowOff>0</xdr:rowOff>
    </xdr:from>
    <xdr:to>
      <xdr:col>6</xdr:col>
      <xdr:colOff>241300</xdr:colOff>
      <xdr:row>12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860800" y="4229100"/>
          <a:ext cx="723900" cy="0"/>
        </a:xfrm>
        <a:prstGeom prst="straightConnector1">
          <a:avLst/>
        </a:prstGeom>
        <a:ln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18</xdr:row>
      <xdr:rowOff>0</xdr:rowOff>
    </xdr:from>
    <xdr:to>
      <xdr:col>9</xdr:col>
      <xdr:colOff>254000</xdr:colOff>
      <xdr:row>18</xdr:row>
      <xdr:rowOff>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860800" y="6134100"/>
          <a:ext cx="2108200" cy="0"/>
        </a:xfrm>
        <a:prstGeom prst="straightConnector1">
          <a:avLst/>
        </a:prstGeom>
        <a:ln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23</xdr:row>
      <xdr:rowOff>0</xdr:rowOff>
    </xdr:from>
    <xdr:to>
      <xdr:col>7</xdr:col>
      <xdr:colOff>215900</xdr:colOff>
      <xdr:row>23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860800" y="7721600"/>
          <a:ext cx="1155700" cy="0"/>
        </a:xfrm>
        <a:prstGeom prst="straightConnector1">
          <a:avLst/>
        </a:prstGeom>
        <a:ln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3552</xdr:colOff>
      <xdr:row>1</xdr:row>
      <xdr:rowOff>27940</xdr:rowOff>
    </xdr:from>
    <xdr:ext cx="866656" cy="87376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" y="256540"/>
          <a:ext cx="866656" cy="8737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workbookViewId="0">
      <selection activeCell="A3" sqref="A3"/>
    </sheetView>
  </sheetViews>
  <sheetFormatPr defaultColWidth="6" defaultRowHeight="25" customHeight="1" x14ac:dyDescent="0.35"/>
  <cols>
    <col min="1" max="2" width="3" style="6" customWidth="1"/>
    <col min="3" max="3" width="6" style="6"/>
    <col min="4" max="4" width="36" style="6" customWidth="1"/>
    <col min="5" max="5" width="3" style="6" customWidth="1"/>
    <col min="6" max="10" width="6" style="6"/>
    <col min="11" max="11" width="6" style="6" customWidth="1"/>
    <col min="12" max="23" width="4.640625" style="6" customWidth="1"/>
    <col min="24" max="16384" width="6" style="6"/>
  </cols>
  <sheetData>
    <row r="1" spans="1:34" ht="18" customHeight="1" x14ac:dyDescent="0.35">
      <c r="A1" s="81" t="s">
        <v>1</v>
      </c>
      <c r="B1" s="81"/>
      <c r="C1" s="8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72" customHeight="1" x14ac:dyDescent="0.35">
      <c r="A2" s="2"/>
      <c r="B2" s="2"/>
      <c r="C2" s="2"/>
      <c r="D2" s="12" t="s">
        <v>2</v>
      </c>
      <c r="E2" s="4"/>
      <c r="F2" s="4"/>
      <c r="G2" s="4"/>
      <c r="H2" s="82" t="s">
        <v>38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</row>
    <row r="3" spans="1:34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"/>
    </row>
    <row r="4" spans="1:34" ht="25" customHeight="1" thickBot="1" x14ac:dyDescent="0.4">
      <c r="A4" s="1"/>
      <c r="B4" s="15"/>
      <c r="C4" s="15"/>
      <c r="D4" s="16"/>
      <c r="E4" s="16"/>
      <c r="F4" s="2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"/>
      <c r="S4" s="7"/>
      <c r="AH4" s="1"/>
    </row>
    <row r="5" spans="1:34" ht="25" customHeight="1" thickTop="1" x14ac:dyDescent="0.4">
      <c r="A5" s="1"/>
      <c r="B5" s="15"/>
      <c r="C5" s="17"/>
      <c r="D5" s="23"/>
      <c r="E5" s="16"/>
      <c r="F5" s="22"/>
      <c r="H5" s="140" t="s">
        <v>30</v>
      </c>
      <c r="I5" s="140"/>
      <c r="J5" s="140"/>
      <c r="L5" s="86" t="s">
        <v>24</v>
      </c>
      <c r="M5" s="87"/>
      <c r="N5" s="88"/>
      <c r="O5" s="86" t="s">
        <v>25</v>
      </c>
      <c r="P5" s="87"/>
      <c r="Q5" s="88"/>
      <c r="R5" s="86" t="s">
        <v>26</v>
      </c>
      <c r="S5" s="87"/>
      <c r="T5" s="88"/>
      <c r="U5" s="86" t="s">
        <v>27</v>
      </c>
      <c r="V5" s="87"/>
      <c r="W5" s="88"/>
      <c r="X5" s="13"/>
      <c r="Y5" s="13"/>
      <c r="AF5" s="13"/>
      <c r="AG5" s="9"/>
      <c r="AH5" s="1"/>
    </row>
    <row r="6" spans="1:34" ht="25" customHeight="1" thickBot="1" x14ac:dyDescent="0.4">
      <c r="A6" s="1"/>
      <c r="B6" s="18"/>
      <c r="C6" s="18"/>
      <c r="D6" s="83" t="s">
        <v>39</v>
      </c>
      <c r="E6" s="18"/>
      <c r="F6" s="18"/>
      <c r="H6" s="140"/>
      <c r="I6" s="140"/>
      <c r="J6" s="140"/>
      <c r="L6" s="89"/>
      <c r="M6" s="90"/>
      <c r="N6" s="91"/>
      <c r="O6" s="89"/>
      <c r="P6" s="90"/>
      <c r="Q6" s="91"/>
      <c r="R6" s="89"/>
      <c r="S6" s="90"/>
      <c r="T6" s="91"/>
      <c r="U6" s="89"/>
      <c r="V6" s="90"/>
      <c r="W6" s="91"/>
      <c r="X6" s="13"/>
      <c r="AF6" s="13"/>
      <c r="AG6" s="11"/>
      <c r="AH6" s="1"/>
    </row>
    <row r="7" spans="1:34" ht="25" customHeight="1" thickTop="1" x14ac:dyDescent="0.35">
      <c r="A7" s="1"/>
      <c r="B7" s="18"/>
      <c r="C7" s="18"/>
      <c r="D7" s="83"/>
      <c r="E7" s="18"/>
      <c r="F7" s="18"/>
      <c r="H7" s="140"/>
      <c r="I7" s="140"/>
      <c r="J7" s="140"/>
      <c r="L7" s="84">
        <v>0.2</v>
      </c>
      <c r="M7" s="85"/>
      <c r="N7" s="85"/>
      <c r="O7" s="84">
        <v>0.5</v>
      </c>
      <c r="P7" s="85"/>
      <c r="Q7" s="85"/>
      <c r="R7" s="84">
        <v>0</v>
      </c>
      <c r="S7" s="85"/>
      <c r="T7" s="85"/>
      <c r="U7" s="84">
        <v>6</v>
      </c>
      <c r="V7" s="85"/>
      <c r="W7" s="85"/>
      <c r="X7" s="13"/>
      <c r="AF7" s="14"/>
      <c r="AG7" s="14"/>
      <c r="AH7" s="1"/>
    </row>
    <row r="8" spans="1:34" ht="25" customHeight="1" thickBot="1" x14ac:dyDescent="0.45">
      <c r="A8" s="1"/>
      <c r="B8" s="18"/>
      <c r="C8" s="17"/>
      <c r="D8" s="18"/>
      <c r="E8" s="18"/>
      <c r="F8" s="18"/>
      <c r="H8" s="140"/>
      <c r="I8" s="140"/>
      <c r="J8" s="140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3"/>
      <c r="AF8" s="13"/>
      <c r="AG8" s="14"/>
      <c r="AH8" s="1"/>
    </row>
    <row r="9" spans="1:34" ht="25" customHeight="1" thickTop="1" x14ac:dyDescent="0.35">
      <c r="A9" s="1"/>
      <c r="B9" s="18"/>
      <c r="C9" s="18"/>
      <c r="D9" s="154" t="s">
        <v>40</v>
      </c>
      <c r="E9" s="18"/>
      <c r="F9" s="18"/>
      <c r="H9" s="28"/>
      <c r="I9" s="28"/>
      <c r="J9" s="28"/>
      <c r="K9" s="28"/>
      <c r="L9" s="131" t="s">
        <v>41</v>
      </c>
      <c r="M9" s="131"/>
      <c r="N9" s="131"/>
      <c r="O9" s="28"/>
      <c r="P9" s="28"/>
      <c r="Q9" s="28"/>
      <c r="R9" s="28"/>
      <c r="S9" s="28"/>
      <c r="T9" s="28"/>
      <c r="X9" s="13"/>
      <c r="AB9" s="13"/>
      <c r="AC9" s="13"/>
      <c r="AD9" s="13"/>
      <c r="AE9" s="13"/>
      <c r="AF9" s="13"/>
      <c r="AG9" s="14"/>
      <c r="AH9" s="1"/>
    </row>
    <row r="10" spans="1:34" ht="25" customHeight="1" thickBot="1" x14ac:dyDescent="0.4">
      <c r="A10" s="1"/>
      <c r="B10" s="18"/>
      <c r="C10" s="18"/>
      <c r="D10" s="154"/>
      <c r="E10" s="18"/>
      <c r="F10" s="18"/>
      <c r="K10" s="28"/>
      <c r="L10" s="132"/>
      <c r="M10" s="132"/>
      <c r="N10" s="132"/>
      <c r="O10" s="41"/>
      <c r="P10" s="41"/>
      <c r="Q10" s="30"/>
      <c r="R10" s="13"/>
      <c r="S10" s="13"/>
      <c r="T10" s="13"/>
      <c r="Z10" s="39"/>
      <c r="AA10" s="13"/>
      <c r="AB10" s="28"/>
      <c r="AC10" s="28"/>
      <c r="AD10" s="28"/>
      <c r="AE10" s="28"/>
      <c r="AF10" s="28"/>
      <c r="AG10" s="14"/>
      <c r="AH10" s="1"/>
    </row>
    <row r="11" spans="1:34" ht="25" customHeight="1" thickTop="1" x14ac:dyDescent="0.4">
      <c r="A11" s="1"/>
      <c r="B11" s="18"/>
      <c r="C11" s="17"/>
      <c r="D11" s="18"/>
      <c r="E11" s="18"/>
      <c r="F11" s="18"/>
      <c r="H11" s="141"/>
      <c r="I11" s="140"/>
      <c r="J11" s="140"/>
      <c r="L11" s="84">
        <v>8</v>
      </c>
      <c r="M11" s="85"/>
      <c r="N11" s="85"/>
      <c r="AH11" s="1"/>
    </row>
    <row r="12" spans="1:34" ht="25" customHeight="1" thickBot="1" x14ac:dyDescent="0.4">
      <c r="A12" s="1"/>
      <c r="B12" s="18"/>
      <c r="C12" s="18"/>
      <c r="E12" s="18"/>
      <c r="F12" s="18"/>
      <c r="H12" s="140"/>
      <c r="I12" s="140"/>
      <c r="J12" s="140"/>
      <c r="L12" s="85"/>
      <c r="M12" s="85"/>
      <c r="N12" s="85"/>
      <c r="AH12" s="1"/>
    </row>
    <row r="13" spans="1:34" ht="25" customHeight="1" thickTop="1" x14ac:dyDescent="0.35">
      <c r="A13" s="1"/>
      <c r="B13" s="18"/>
      <c r="C13" s="18"/>
      <c r="D13" s="154" t="s">
        <v>42</v>
      </c>
      <c r="E13" s="18"/>
      <c r="F13" s="18"/>
      <c r="H13" s="140"/>
      <c r="I13" s="140"/>
      <c r="J13" s="140"/>
      <c r="L13" s="129" t="s">
        <v>37</v>
      </c>
      <c r="M13" s="129"/>
      <c r="N13" s="129"/>
      <c r="AH13" s="1"/>
    </row>
    <row r="14" spans="1:34" ht="25" customHeight="1" thickBot="1" x14ac:dyDescent="0.45">
      <c r="A14" s="1"/>
      <c r="B14" s="18"/>
      <c r="C14" s="17"/>
      <c r="D14" s="154"/>
      <c r="E14" s="18"/>
      <c r="F14" s="18"/>
      <c r="H14" s="140"/>
      <c r="I14" s="140"/>
      <c r="J14" s="140"/>
      <c r="L14" s="130"/>
      <c r="M14" s="130"/>
      <c r="N14" s="130"/>
      <c r="AH14" s="1"/>
    </row>
    <row r="15" spans="1:34" ht="25" customHeight="1" thickTop="1" x14ac:dyDescent="0.35">
      <c r="A15" s="1"/>
      <c r="B15" s="18"/>
      <c r="C15" s="18"/>
      <c r="D15" s="18"/>
      <c r="E15" s="18"/>
      <c r="F15" s="18"/>
      <c r="L15" s="84">
        <v>0.75</v>
      </c>
      <c r="M15" s="85"/>
      <c r="N15" s="85"/>
      <c r="AG15" s="28"/>
      <c r="AH15" s="1"/>
    </row>
    <row r="16" spans="1:34" ht="25" customHeight="1" thickBot="1" x14ac:dyDescent="0.4">
      <c r="A16" s="1"/>
      <c r="B16" s="18"/>
      <c r="C16" s="18"/>
      <c r="D16" s="18"/>
      <c r="E16" s="18"/>
      <c r="F16" s="18"/>
      <c r="H16" s="13"/>
      <c r="I16" s="13"/>
      <c r="J16" s="35"/>
      <c r="L16" s="85"/>
      <c r="M16" s="85"/>
      <c r="N16" s="85"/>
      <c r="AG16" s="28"/>
      <c r="AH16" s="1"/>
    </row>
    <row r="17" spans="1:34" ht="25" customHeight="1" thickTop="1" x14ac:dyDescent="0.35">
      <c r="A17" s="1"/>
      <c r="B17" s="18"/>
      <c r="C17" s="18"/>
      <c r="D17" s="18"/>
      <c r="E17" s="18"/>
      <c r="F17" s="18"/>
      <c r="H17" s="77"/>
      <c r="I17" s="77"/>
      <c r="J17" s="77"/>
      <c r="L17" s="93" t="s">
        <v>33</v>
      </c>
      <c r="M17" s="94"/>
      <c r="N17" s="95"/>
      <c r="O17" s="133" t="s">
        <v>34</v>
      </c>
      <c r="P17" s="134"/>
      <c r="Q17" s="135"/>
      <c r="R17" s="93" t="s">
        <v>29</v>
      </c>
      <c r="S17" s="94"/>
      <c r="T17" s="95"/>
      <c r="U17" s="93" t="s">
        <v>28</v>
      </c>
      <c r="V17" s="94"/>
      <c r="W17" s="95"/>
      <c r="AG17" s="28"/>
      <c r="AH17" s="1"/>
    </row>
    <row r="18" spans="1:34" ht="25" customHeight="1" thickBot="1" x14ac:dyDescent="0.5">
      <c r="A18" s="1"/>
      <c r="B18" s="18"/>
      <c r="C18" s="19"/>
      <c r="D18" s="139" t="s">
        <v>31</v>
      </c>
      <c r="E18" s="18"/>
      <c r="F18" s="18"/>
      <c r="H18" s="77"/>
      <c r="I18" s="77"/>
      <c r="J18" s="77"/>
      <c r="L18" s="96"/>
      <c r="M18" s="97"/>
      <c r="N18" s="98"/>
      <c r="O18" s="136"/>
      <c r="P18" s="137"/>
      <c r="Q18" s="138"/>
      <c r="R18" s="96"/>
      <c r="S18" s="97"/>
      <c r="T18" s="98"/>
      <c r="U18" s="96"/>
      <c r="V18" s="97"/>
      <c r="W18" s="98"/>
      <c r="AG18" s="28"/>
      <c r="AH18" s="1"/>
    </row>
    <row r="19" spans="1:34" ht="25" customHeight="1" thickTop="1" x14ac:dyDescent="0.4">
      <c r="A19" s="1"/>
      <c r="B19" s="18"/>
      <c r="C19" s="20"/>
      <c r="D19" s="139"/>
      <c r="E19" s="18"/>
      <c r="F19" s="18"/>
      <c r="H19" s="77"/>
      <c r="I19" s="77"/>
      <c r="J19" s="77"/>
      <c r="L19" s="111">
        <f>MIN(130,(-45*L15+87+(L11*2.132)))</f>
        <v>70.305999999999997</v>
      </c>
      <c r="M19" s="112"/>
      <c r="N19" s="113"/>
      <c r="O19" s="105">
        <f>L15*L19-L11</f>
        <v>44.729500000000002</v>
      </c>
      <c r="P19" s="106"/>
      <c r="Q19" s="107"/>
      <c r="R19" s="99">
        <f>K51</f>
        <v>27.437413333333332</v>
      </c>
      <c r="S19" s="100"/>
      <c r="T19" s="101"/>
      <c r="U19" s="105">
        <f>L19*L15-R19-L11</f>
        <v>17.29208666666667</v>
      </c>
      <c r="V19" s="106"/>
      <c r="W19" s="107"/>
      <c r="AG19" s="28"/>
      <c r="AH19" s="1"/>
    </row>
    <row r="20" spans="1:34" ht="25" customHeight="1" thickBot="1" x14ac:dyDescent="0.4">
      <c r="A20" s="1"/>
      <c r="B20" s="18"/>
      <c r="C20" s="21"/>
      <c r="E20" s="18"/>
      <c r="F20" s="18"/>
      <c r="H20" s="77"/>
      <c r="I20" s="77"/>
      <c r="J20" s="77"/>
      <c r="K20" s="33"/>
      <c r="L20" s="114"/>
      <c r="M20" s="115"/>
      <c r="N20" s="116"/>
      <c r="O20" s="108"/>
      <c r="P20" s="109"/>
      <c r="Q20" s="110"/>
      <c r="R20" s="102"/>
      <c r="S20" s="103"/>
      <c r="T20" s="104"/>
      <c r="U20" s="108"/>
      <c r="V20" s="109"/>
      <c r="W20" s="110"/>
      <c r="AG20" s="28"/>
      <c r="AH20" s="1"/>
    </row>
    <row r="21" spans="1:34" ht="25" customHeight="1" thickTop="1" thickBot="1" x14ac:dyDescent="0.45">
      <c r="A21" s="1"/>
      <c r="B21" s="18"/>
      <c r="C21" s="20"/>
      <c r="D21" s="40"/>
      <c r="E21" s="18"/>
      <c r="F21" s="18"/>
      <c r="AG21" s="28"/>
      <c r="AH21" s="1"/>
    </row>
    <row r="22" spans="1:34" ht="25" customHeight="1" thickTop="1" x14ac:dyDescent="0.4">
      <c r="A22" s="1"/>
      <c r="B22" s="18"/>
      <c r="C22" s="20"/>
      <c r="D22" s="24"/>
      <c r="E22" s="18"/>
      <c r="F22" s="18"/>
      <c r="I22" s="123" t="s">
        <v>7</v>
      </c>
      <c r="J22" s="124"/>
      <c r="K22" s="125"/>
      <c r="L22" s="93" t="s">
        <v>12</v>
      </c>
      <c r="M22" s="94"/>
      <c r="N22" s="95"/>
      <c r="O22" s="133" t="s">
        <v>35</v>
      </c>
      <c r="P22" s="134"/>
      <c r="Q22" s="135"/>
      <c r="R22" s="93" t="s">
        <v>11</v>
      </c>
      <c r="S22" s="94"/>
      <c r="T22" s="95"/>
      <c r="U22" s="93" t="s">
        <v>8</v>
      </c>
      <c r="V22" s="94"/>
      <c r="W22" s="95"/>
      <c r="X22" s="28"/>
      <c r="AB22" s="26"/>
      <c r="AC22" s="26"/>
      <c r="AD22" s="26"/>
      <c r="AE22" s="26"/>
      <c r="AF22" s="28"/>
      <c r="AG22" s="28"/>
      <c r="AH22" s="1"/>
    </row>
    <row r="23" spans="1:34" ht="25" customHeight="1" thickBot="1" x14ac:dyDescent="0.45">
      <c r="A23" s="1"/>
      <c r="B23" s="18"/>
      <c r="C23" s="20"/>
      <c r="D23" s="139" t="s">
        <v>32</v>
      </c>
      <c r="E23" s="18"/>
      <c r="F23" s="18"/>
      <c r="G23" s="7"/>
      <c r="I23" s="126"/>
      <c r="J23" s="127"/>
      <c r="K23" s="128"/>
      <c r="L23" s="96"/>
      <c r="M23" s="97"/>
      <c r="N23" s="98"/>
      <c r="O23" s="136"/>
      <c r="P23" s="137"/>
      <c r="Q23" s="138"/>
      <c r="R23" s="96"/>
      <c r="S23" s="97"/>
      <c r="T23" s="98"/>
      <c r="U23" s="96"/>
      <c r="V23" s="97"/>
      <c r="W23" s="98"/>
      <c r="AF23" s="28"/>
      <c r="AG23" s="28"/>
      <c r="AH23" s="1"/>
    </row>
    <row r="24" spans="1:34" ht="25" customHeight="1" thickTop="1" x14ac:dyDescent="0.4">
      <c r="A24" s="1"/>
      <c r="B24" s="18"/>
      <c r="C24" s="20"/>
      <c r="D24" s="139"/>
      <c r="E24" s="18"/>
      <c r="F24" s="18"/>
      <c r="G24" s="7"/>
      <c r="I24" s="142">
        <f ca="1">RANDBETWEEN(45,105)</f>
        <v>101</v>
      </c>
      <c r="J24" s="143"/>
      <c r="K24" s="144"/>
      <c r="L24" s="148">
        <f ca="1">L19-(80-I24)*1.5</f>
        <v>101.806</v>
      </c>
      <c r="M24" s="149"/>
      <c r="N24" s="150"/>
      <c r="O24" s="105">
        <f ca="1">L24*L15-L11</f>
        <v>68.354500000000002</v>
      </c>
      <c r="P24" s="106"/>
      <c r="Q24" s="107"/>
      <c r="R24" s="117">
        <f ca="1">S51</f>
        <v>39.857413333333334</v>
      </c>
      <c r="S24" s="118"/>
      <c r="T24" s="119"/>
      <c r="U24" s="105">
        <f ca="1">L24*L15-R24-L11</f>
        <v>28.497086666666668</v>
      </c>
      <c r="V24" s="106"/>
      <c r="W24" s="107"/>
      <c r="AF24" s="28"/>
      <c r="AG24" s="28"/>
      <c r="AH24" s="1"/>
    </row>
    <row r="25" spans="1:34" ht="25" customHeight="1" thickBot="1" x14ac:dyDescent="0.45">
      <c r="A25" s="1"/>
      <c r="B25" s="18"/>
      <c r="C25" s="20"/>
      <c r="D25" s="40"/>
      <c r="E25" s="18"/>
      <c r="F25" s="15"/>
      <c r="G25" s="5"/>
      <c r="I25" s="145"/>
      <c r="J25" s="146"/>
      <c r="K25" s="147"/>
      <c r="L25" s="151"/>
      <c r="M25" s="152"/>
      <c r="N25" s="153"/>
      <c r="O25" s="108"/>
      <c r="P25" s="109"/>
      <c r="Q25" s="110"/>
      <c r="R25" s="120"/>
      <c r="S25" s="121"/>
      <c r="T25" s="122"/>
      <c r="U25" s="108"/>
      <c r="V25" s="109"/>
      <c r="W25" s="110"/>
      <c r="AF25" s="28"/>
      <c r="AG25" s="28"/>
      <c r="AH25" s="1"/>
    </row>
    <row r="26" spans="1:34" ht="25" customHeight="1" thickTop="1" x14ac:dyDescent="0.4">
      <c r="A26" s="1"/>
      <c r="B26" s="18"/>
      <c r="C26" s="20"/>
      <c r="D26" s="40"/>
      <c r="E26" s="18"/>
      <c r="F26" s="18"/>
      <c r="AF26" s="28"/>
      <c r="AG26" s="28"/>
      <c r="AH26" s="1"/>
    </row>
    <row r="27" spans="1:34" ht="25" customHeight="1" x14ac:dyDescent="0.4">
      <c r="A27" s="1"/>
      <c r="B27" s="18"/>
      <c r="C27" s="20"/>
      <c r="D27" s="24"/>
      <c r="E27" s="18"/>
      <c r="F27" s="1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1"/>
    </row>
    <row r="28" spans="1:34" ht="25" customHeight="1" x14ac:dyDescent="0.4">
      <c r="A28" s="1"/>
      <c r="B28" s="18"/>
      <c r="C28" s="20"/>
      <c r="D28" s="139" t="s">
        <v>36</v>
      </c>
      <c r="E28" s="18"/>
      <c r="F28" s="1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1"/>
    </row>
    <row r="29" spans="1:34" ht="25" customHeight="1" x14ac:dyDescent="0.4">
      <c r="A29" s="1"/>
      <c r="B29" s="18"/>
      <c r="C29" s="20"/>
      <c r="D29" s="139"/>
      <c r="E29" s="18"/>
      <c r="F29" s="1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1"/>
    </row>
    <row r="30" spans="1:34" ht="25" customHeight="1" x14ac:dyDescent="0.4">
      <c r="A30" s="1"/>
      <c r="B30" s="18"/>
      <c r="C30" s="20"/>
      <c r="D30" s="18"/>
      <c r="E30" s="18"/>
      <c r="F30" s="18"/>
      <c r="AH30" s="1"/>
    </row>
    <row r="31" spans="1:34" ht="25" customHeight="1" x14ac:dyDescent="0.4">
      <c r="A31" s="1"/>
      <c r="B31" s="18"/>
      <c r="C31" s="20"/>
      <c r="D31" s="18"/>
      <c r="E31" s="18"/>
      <c r="F31" s="18"/>
      <c r="AH31" s="1"/>
    </row>
    <row r="32" spans="1:34" ht="25" customHeight="1" x14ac:dyDescent="0.4">
      <c r="A32" s="1"/>
      <c r="B32" s="18"/>
      <c r="C32" s="20"/>
      <c r="D32" s="18"/>
      <c r="E32" s="18"/>
      <c r="F32" s="18"/>
      <c r="AH32" s="1"/>
    </row>
    <row r="33" spans="1:34" ht="25" customHeight="1" x14ac:dyDescent="0.4">
      <c r="A33" s="1"/>
      <c r="B33" s="18"/>
      <c r="C33" s="20"/>
      <c r="D33" s="18"/>
      <c r="E33" s="18"/>
      <c r="F33" s="18"/>
      <c r="AH33" s="1"/>
    </row>
    <row r="34" spans="1:34" ht="25" customHeight="1" x14ac:dyDescent="0.4">
      <c r="A34" s="1"/>
      <c r="B34" s="18"/>
      <c r="C34" s="20"/>
      <c r="D34" s="18"/>
      <c r="E34" s="18"/>
      <c r="F34" s="18"/>
      <c r="AH34" s="1"/>
    </row>
    <row r="35" spans="1:34" ht="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92" t="s">
        <v>0</v>
      </c>
      <c r="AD35" s="92"/>
      <c r="AE35" s="92"/>
      <c r="AF35" s="92"/>
      <c r="AG35" s="92"/>
      <c r="AH35" s="1"/>
    </row>
    <row r="44" spans="1:34" ht="25" customHeight="1" x14ac:dyDescent="0.35"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34" ht="25" customHeight="1" x14ac:dyDescent="0.35">
      <c r="E45" s="47"/>
      <c r="F45" s="47"/>
      <c r="G45" s="47" t="s">
        <v>9</v>
      </c>
      <c r="H45" s="47"/>
      <c r="I45" s="47"/>
      <c r="J45" s="47"/>
      <c r="K45" s="47"/>
      <c r="L45" s="47"/>
      <c r="M45" s="47"/>
      <c r="N45" s="47" t="s">
        <v>10</v>
      </c>
      <c r="O45" s="47"/>
      <c r="P45" s="47"/>
      <c r="Q45" s="47"/>
      <c r="R45" s="47"/>
      <c r="S45" s="47"/>
      <c r="T45" s="47"/>
      <c r="U45" s="47"/>
    </row>
    <row r="46" spans="1:34" ht="25" customHeight="1" x14ac:dyDescent="0.35">
      <c r="E46" s="47"/>
      <c r="F46" s="47"/>
      <c r="G46" s="47"/>
      <c r="H46" s="47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6"/>
      <c r="W46" s="46"/>
      <c r="X46" s="46"/>
    </row>
    <row r="47" spans="1:34" ht="25" customHeight="1" x14ac:dyDescent="0.35">
      <c r="E47" s="47"/>
      <c r="F47" s="43"/>
      <c r="G47" s="43" t="s">
        <v>3</v>
      </c>
      <c r="H47" s="47"/>
      <c r="I47" s="78">
        <f>(L19/30*12)</f>
        <v>28.122399999999999</v>
      </c>
      <c r="J47" s="79">
        <f>ROUNDUP(I47,0)</f>
        <v>29</v>
      </c>
      <c r="K47" s="49">
        <f>J47*0.5</f>
        <v>14.5</v>
      </c>
      <c r="L47" s="48"/>
      <c r="M47" s="48"/>
      <c r="N47" s="43" t="s">
        <v>3</v>
      </c>
      <c r="O47" s="48"/>
      <c r="P47" s="54">
        <f ca="1">L24/30</f>
        <v>3.3935333333333331</v>
      </c>
      <c r="Q47" s="55">
        <f ca="1">P47*12</f>
        <v>40.722399999999993</v>
      </c>
      <c r="R47" s="56">
        <f ca="1">ROUNDUP(Q47,0)</f>
        <v>41</v>
      </c>
      <c r="S47" s="49">
        <f ca="1">R47*0.5</f>
        <v>20.5</v>
      </c>
      <c r="T47" s="48"/>
      <c r="U47" s="48"/>
      <c r="V47" s="46"/>
      <c r="W47" s="46"/>
      <c r="X47" s="46"/>
    </row>
    <row r="48" spans="1:34" ht="25" customHeight="1" x14ac:dyDescent="0.35">
      <c r="E48" s="47"/>
      <c r="F48" s="44"/>
      <c r="G48" s="44" t="s">
        <v>4</v>
      </c>
      <c r="H48" s="44"/>
      <c r="I48" s="80"/>
      <c r="J48" s="80"/>
      <c r="K48" s="49">
        <f>L19/30*0.4</f>
        <v>0.93741333333333332</v>
      </c>
      <c r="L48" s="48"/>
      <c r="M48" s="48"/>
      <c r="N48" s="44" t="s">
        <v>4</v>
      </c>
      <c r="O48" s="44"/>
      <c r="P48" s="52"/>
      <c r="Q48" s="53"/>
      <c r="R48" s="57"/>
      <c r="S48" s="50">
        <f ca="1">L24/30*0.4</f>
        <v>1.3574133333333334</v>
      </c>
      <c r="T48" s="48"/>
      <c r="U48" s="48"/>
      <c r="V48" s="46"/>
      <c r="W48" s="46"/>
      <c r="X48" s="46"/>
    </row>
    <row r="49" spans="5:24" ht="25" customHeight="1" x14ac:dyDescent="0.35">
      <c r="E49" s="47"/>
      <c r="F49" s="45"/>
      <c r="G49" s="45" t="s">
        <v>5</v>
      </c>
      <c r="H49" s="45"/>
      <c r="I49" s="80">
        <f>L19/50</f>
        <v>1.40612</v>
      </c>
      <c r="J49" s="80">
        <f>ROUNDUP(I49,0)</f>
        <v>2</v>
      </c>
      <c r="K49" s="50">
        <f>J49*6</f>
        <v>12</v>
      </c>
      <c r="L49" s="48"/>
      <c r="M49" s="48"/>
      <c r="N49" s="45" t="s">
        <v>5</v>
      </c>
      <c r="O49" s="45"/>
      <c r="P49" s="53">
        <f ca="1">L24/50</f>
        <v>2.0361199999999999</v>
      </c>
      <c r="Q49" s="53">
        <f ca="1">ROUNDUP(P49,0)</f>
        <v>3</v>
      </c>
      <c r="R49" s="58"/>
      <c r="S49" s="49">
        <f ca="1">Q49*6</f>
        <v>18</v>
      </c>
      <c r="T49" s="48"/>
      <c r="U49" s="48"/>
      <c r="V49" s="46"/>
      <c r="W49" s="46"/>
      <c r="X49" s="46"/>
    </row>
    <row r="50" spans="5:24" ht="25" customHeight="1" x14ac:dyDescent="0.35">
      <c r="E50" s="47"/>
      <c r="F50" s="51"/>
      <c r="G50" s="51"/>
      <c r="H50" s="51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8"/>
      <c r="T50" s="48"/>
      <c r="U50" s="48"/>
      <c r="V50" s="46"/>
      <c r="W50" s="46"/>
      <c r="X50" s="46"/>
    </row>
    <row r="51" spans="5:24" ht="25" customHeight="1" x14ac:dyDescent="0.35">
      <c r="E51" s="47"/>
      <c r="F51" s="51" t="s">
        <v>6</v>
      </c>
      <c r="G51" s="51"/>
      <c r="H51" s="47"/>
      <c r="I51" s="44"/>
      <c r="J51" s="44"/>
      <c r="K51" s="50">
        <f>K47+K48+K49</f>
        <v>27.437413333333332</v>
      </c>
      <c r="L51" s="44"/>
      <c r="M51" s="44" t="s">
        <v>6</v>
      </c>
      <c r="N51" s="44"/>
      <c r="O51" s="48"/>
      <c r="P51" s="44"/>
      <c r="Q51" s="44"/>
      <c r="R51" s="50"/>
      <c r="S51" s="49">
        <f ca="1">S47+S48+S49</f>
        <v>39.857413333333334</v>
      </c>
      <c r="T51" s="48"/>
      <c r="U51" s="48"/>
      <c r="V51" s="46"/>
      <c r="W51" s="46"/>
      <c r="X51" s="46"/>
    </row>
    <row r="52" spans="5:24" ht="25" customHeight="1" x14ac:dyDescent="0.35">
      <c r="E52" s="47"/>
      <c r="F52" s="47"/>
      <c r="G52" s="47"/>
      <c r="H52" s="47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6"/>
      <c r="W52" s="46"/>
      <c r="X52" s="46"/>
    </row>
    <row r="53" spans="5:24" ht="25" customHeight="1" x14ac:dyDescent="0.35">
      <c r="E53" s="47"/>
      <c r="F53" s="47"/>
      <c r="G53" s="47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6"/>
      <c r="W53" s="46"/>
      <c r="X53" s="46"/>
    </row>
  </sheetData>
  <mergeCells count="41">
    <mergeCell ref="L9:N10"/>
    <mergeCell ref="L17:N18"/>
    <mergeCell ref="O17:Q18"/>
    <mergeCell ref="D28:D29"/>
    <mergeCell ref="H5:J8"/>
    <mergeCell ref="H11:J14"/>
    <mergeCell ref="O22:Q23"/>
    <mergeCell ref="O24:Q25"/>
    <mergeCell ref="D23:D24"/>
    <mergeCell ref="D18:D19"/>
    <mergeCell ref="I24:K25"/>
    <mergeCell ref="L24:N25"/>
    <mergeCell ref="D9:D10"/>
    <mergeCell ref="D13:D14"/>
    <mergeCell ref="R24:T25"/>
    <mergeCell ref="U24:W25"/>
    <mergeCell ref="I22:K23"/>
    <mergeCell ref="R17:T18"/>
    <mergeCell ref="L13:N14"/>
    <mergeCell ref="AC35:AG35"/>
    <mergeCell ref="L5:N6"/>
    <mergeCell ref="O5:Q6"/>
    <mergeCell ref="R5:T6"/>
    <mergeCell ref="L7:N8"/>
    <mergeCell ref="O7:Q8"/>
    <mergeCell ref="U17:W18"/>
    <mergeCell ref="R19:T20"/>
    <mergeCell ref="U19:W20"/>
    <mergeCell ref="L22:N23"/>
    <mergeCell ref="R22:T23"/>
    <mergeCell ref="U22:W23"/>
    <mergeCell ref="L15:N16"/>
    <mergeCell ref="L11:N12"/>
    <mergeCell ref="L19:N20"/>
    <mergeCell ref="O19:Q20"/>
    <mergeCell ref="A1:C1"/>
    <mergeCell ref="H2:S2"/>
    <mergeCell ref="D6:D7"/>
    <mergeCell ref="R7:T8"/>
    <mergeCell ref="U5:W6"/>
    <mergeCell ref="U7:W8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0"/>
  <sheetViews>
    <sheetView workbookViewId="0">
      <selection activeCell="A3" sqref="A3"/>
    </sheetView>
  </sheetViews>
  <sheetFormatPr defaultColWidth="6" defaultRowHeight="25" customHeight="1" x14ac:dyDescent="0.35"/>
  <cols>
    <col min="1" max="2" width="3" style="6" customWidth="1"/>
    <col min="3" max="3" width="6" style="6"/>
    <col min="4" max="4" width="36" style="6" customWidth="1"/>
    <col min="5" max="5" width="3" style="6" customWidth="1"/>
    <col min="6" max="8" width="6" style="6"/>
    <col min="9" max="10" width="12" style="6" customWidth="1"/>
    <col min="11" max="15" width="6" style="6"/>
    <col min="16" max="16" width="6.640625" style="6" customWidth="1"/>
    <col min="17" max="16384" width="6" style="6"/>
  </cols>
  <sheetData>
    <row r="1" spans="1:34" ht="18" customHeight="1" x14ac:dyDescent="0.35">
      <c r="A1" s="81" t="s">
        <v>1</v>
      </c>
      <c r="B1" s="81"/>
      <c r="C1" s="8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72" customHeight="1" x14ac:dyDescent="0.35">
      <c r="A2" s="2"/>
      <c r="B2" s="2"/>
      <c r="C2" s="2"/>
      <c r="D2" s="12" t="s">
        <v>13</v>
      </c>
      <c r="E2" s="4"/>
      <c r="F2" s="4"/>
      <c r="G2" s="4"/>
      <c r="H2" s="156" t="s">
        <v>14</v>
      </c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</row>
    <row r="3" spans="1:34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"/>
    </row>
    <row r="4" spans="1:34" ht="25" customHeight="1" x14ac:dyDescent="0.35">
      <c r="A4" s="1"/>
      <c r="B4" s="15"/>
      <c r="C4" s="15"/>
      <c r="D4" s="16"/>
      <c r="E4" s="16"/>
      <c r="F4" s="2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"/>
      <c r="S4" s="7"/>
      <c r="AH4" s="1"/>
    </row>
    <row r="5" spans="1:34" ht="25" customHeight="1" thickBot="1" x14ac:dyDescent="0.45">
      <c r="A5" s="1"/>
      <c r="B5" s="15"/>
      <c r="C5" s="17"/>
      <c r="D5" s="23"/>
      <c r="E5" s="16"/>
      <c r="F5" s="22"/>
      <c r="M5" s="14"/>
      <c r="N5" s="13"/>
      <c r="O5" s="13"/>
      <c r="P5" s="13"/>
      <c r="Q5" s="13"/>
      <c r="R5" s="13"/>
      <c r="S5" s="11"/>
      <c r="T5" s="14"/>
      <c r="U5" s="13"/>
      <c r="V5" s="13"/>
      <c r="W5" s="13"/>
      <c r="X5" s="13"/>
      <c r="Y5" s="13"/>
      <c r="Z5" s="11"/>
      <c r="AA5" s="11"/>
      <c r="AB5" s="13"/>
      <c r="AC5" s="13"/>
      <c r="AD5" s="13"/>
      <c r="AE5" s="13"/>
      <c r="AF5" s="13"/>
      <c r="AG5" s="9"/>
      <c r="AH5" s="1"/>
    </row>
    <row r="6" spans="1:34" ht="25" customHeight="1" thickTop="1" x14ac:dyDescent="0.35">
      <c r="A6" s="1"/>
      <c r="B6" s="18"/>
      <c r="C6" s="18"/>
      <c r="D6" s="157" t="s">
        <v>15</v>
      </c>
      <c r="E6" s="18"/>
      <c r="F6" s="18"/>
      <c r="H6" s="65" t="s">
        <v>17</v>
      </c>
      <c r="I6" s="59" t="s">
        <v>16</v>
      </c>
      <c r="J6" s="68" t="s">
        <v>21</v>
      </c>
      <c r="K6" s="13"/>
      <c r="L6" s="13"/>
      <c r="M6" s="14"/>
      <c r="N6" s="13"/>
      <c r="O6" s="13"/>
      <c r="P6" s="13"/>
      <c r="Q6" s="13"/>
      <c r="R6" s="13"/>
      <c r="S6" s="13"/>
      <c r="T6" s="14"/>
      <c r="U6" s="13"/>
      <c r="V6" s="13"/>
      <c r="W6" s="13"/>
      <c r="X6" s="13"/>
      <c r="Y6" s="13"/>
      <c r="Z6" s="14"/>
      <c r="AA6" s="14"/>
      <c r="AB6" s="13"/>
      <c r="AC6" s="13"/>
      <c r="AD6" s="13"/>
      <c r="AE6" s="13"/>
      <c r="AF6" s="13"/>
      <c r="AG6" s="9"/>
      <c r="AH6" s="1"/>
    </row>
    <row r="7" spans="1:34" ht="25" customHeight="1" x14ac:dyDescent="0.35">
      <c r="A7" s="1"/>
      <c r="B7" s="18"/>
      <c r="C7" s="18"/>
      <c r="D7" s="157"/>
      <c r="E7" s="18"/>
      <c r="F7" s="18"/>
      <c r="H7" s="65">
        <v>1</v>
      </c>
      <c r="I7" s="64">
        <v>0</v>
      </c>
      <c r="J7" s="69"/>
      <c r="K7" s="13"/>
      <c r="L7" s="13"/>
      <c r="M7" s="14"/>
      <c r="N7" s="13"/>
      <c r="O7" s="13"/>
      <c r="P7" s="13"/>
      <c r="Q7" s="13"/>
      <c r="R7" s="13"/>
      <c r="S7" s="13"/>
      <c r="T7" s="14"/>
      <c r="U7" s="13"/>
      <c r="V7" s="27"/>
      <c r="W7" s="13"/>
      <c r="X7" s="13"/>
      <c r="Y7" s="13"/>
      <c r="Z7" s="14"/>
      <c r="AA7" s="14"/>
      <c r="AB7" s="14"/>
      <c r="AC7" s="14"/>
      <c r="AD7" s="14"/>
      <c r="AE7" s="14"/>
      <c r="AF7" s="14"/>
      <c r="AG7" s="10"/>
      <c r="AH7" s="1"/>
    </row>
    <row r="8" spans="1:34" ht="25" customHeight="1" x14ac:dyDescent="0.4">
      <c r="A8" s="1"/>
      <c r="B8" s="18"/>
      <c r="C8" s="17"/>
      <c r="D8" s="157"/>
      <c r="E8" s="18"/>
      <c r="F8" s="18"/>
      <c r="H8" s="65">
        <v>2</v>
      </c>
      <c r="I8" s="61"/>
      <c r="J8" s="69"/>
      <c r="M8" s="28"/>
      <c r="N8" s="28"/>
      <c r="O8" s="28"/>
      <c r="P8" s="28"/>
      <c r="Q8" s="28"/>
      <c r="R8" s="28"/>
      <c r="S8" s="28"/>
      <c r="T8" s="28"/>
      <c r="U8" s="28"/>
      <c r="V8" s="28"/>
      <c r="W8" s="13"/>
      <c r="X8" s="13"/>
      <c r="Y8" s="13"/>
      <c r="Z8" s="14"/>
      <c r="AA8" s="14"/>
      <c r="AB8" s="13"/>
      <c r="AC8" s="13"/>
      <c r="AD8" s="13"/>
      <c r="AE8" s="13"/>
      <c r="AF8" s="13"/>
      <c r="AG8" s="10"/>
      <c r="AH8" s="1"/>
    </row>
    <row r="9" spans="1:34" ht="25" customHeight="1" x14ac:dyDescent="0.35">
      <c r="A9" s="1"/>
      <c r="B9" s="18"/>
      <c r="C9" s="18"/>
      <c r="D9" s="24"/>
      <c r="E9" s="18"/>
      <c r="F9" s="18"/>
      <c r="G9" s="28"/>
      <c r="H9" s="66">
        <v>3</v>
      </c>
      <c r="I9" s="61"/>
      <c r="J9" s="70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13"/>
      <c r="X9" s="13"/>
      <c r="Y9" s="13"/>
      <c r="Z9" s="14"/>
      <c r="AA9" s="14"/>
      <c r="AB9" s="13"/>
      <c r="AC9" s="13"/>
      <c r="AD9" s="13"/>
      <c r="AE9" s="13"/>
      <c r="AF9" s="13"/>
      <c r="AG9" s="10"/>
      <c r="AH9" s="1"/>
    </row>
    <row r="10" spans="1:34" ht="25" customHeight="1" x14ac:dyDescent="0.35">
      <c r="A10" s="1"/>
      <c r="B10" s="18"/>
      <c r="C10" s="18"/>
      <c r="D10" s="157" t="s">
        <v>19</v>
      </c>
      <c r="E10" s="18"/>
      <c r="F10" s="18"/>
      <c r="G10" s="28"/>
      <c r="H10" s="65">
        <v>4</v>
      </c>
      <c r="I10" s="60"/>
      <c r="J10" s="71"/>
      <c r="K10" s="28"/>
      <c r="L10" s="28"/>
      <c r="M10" s="29"/>
      <c r="N10" s="29"/>
      <c r="O10" s="28"/>
      <c r="P10" s="29"/>
      <c r="Q10" s="30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28"/>
      <c r="AC10" s="28"/>
      <c r="AD10" s="28"/>
      <c r="AE10" s="28"/>
      <c r="AF10" s="28"/>
      <c r="AG10" s="5"/>
      <c r="AH10" s="1"/>
    </row>
    <row r="11" spans="1:34" ht="25" customHeight="1" x14ac:dyDescent="0.4">
      <c r="A11" s="1"/>
      <c r="B11" s="18"/>
      <c r="C11" s="17"/>
      <c r="D11" s="157"/>
      <c r="E11" s="18"/>
      <c r="F11" s="18"/>
      <c r="G11" s="28"/>
      <c r="H11" s="66">
        <v>5</v>
      </c>
      <c r="I11" s="60"/>
      <c r="J11" s="71"/>
      <c r="K11" s="28"/>
      <c r="L11" s="28"/>
      <c r="M11" s="27"/>
      <c r="N11" s="27"/>
      <c r="O11" s="25"/>
      <c r="P11" s="27"/>
      <c r="Q11" s="28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"/>
    </row>
    <row r="12" spans="1:34" ht="25" customHeight="1" x14ac:dyDescent="0.35">
      <c r="A12" s="1"/>
      <c r="B12" s="18"/>
      <c r="C12" s="18"/>
      <c r="D12" s="157"/>
      <c r="E12" s="18"/>
      <c r="F12" s="18"/>
      <c r="G12" s="28"/>
      <c r="H12" s="65">
        <v>6</v>
      </c>
      <c r="I12" s="61"/>
      <c r="J12" s="70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13"/>
      <c r="Z12" s="13"/>
      <c r="AA12" s="13"/>
      <c r="AB12" s="28"/>
      <c r="AC12" s="28"/>
      <c r="AD12" s="28"/>
      <c r="AE12" s="28"/>
      <c r="AF12" s="28"/>
      <c r="AH12" s="1"/>
    </row>
    <row r="13" spans="1:34" ht="25" customHeight="1" x14ac:dyDescent="0.35">
      <c r="A13" s="1"/>
      <c r="B13" s="18"/>
      <c r="C13" s="18"/>
      <c r="D13" s="24"/>
      <c r="E13" s="18"/>
      <c r="F13" s="18"/>
      <c r="G13" s="28"/>
      <c r="H13" s="66">
        <v>7</v>
      </c>
      <c r="I13" s="61"/>
      <c r="J13" s="70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13"/>
      <c r="Z13" s="13"/>
      <c r="AA13" s="13"/>
      <c r="AB13" s="28"/>
      <c r="AC13" s="28"/>
      <c r="AD13" s="28"/>
      <c r="AE13" s="28"/>
      <c r="AF13" s="28"/>
      <c r="AH13" s="1"/>
    </row>
    <row r="14" spans="1:34" ht="25" customHeight="1" x14ac:dyDescent="0.4">
      <c r="A14" s="1"/>
      <c r="B14" s="18"/>
      <c r="C14" s="17"/>
      <c r="D14" s="157" t="s">
        <v>20</v>
      </c>
      <c r="E14" s="18"/>
      <c r="F14" s="18"/>
      <c r="G14" s="28"/>
      <c r="H14" s="65">
        <v>8</v>
      </c>
      <c r="I14" s="62"/>
      <c r="J14" s="7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6"/>
      <c r="Y14" s="26"/>
      <c r="Z14" s="26"/>
      <c r="AA14" s="26"/>
      <c r="AB14" s="26"/>
      <c r="AC14" s="28"/>
      <c r="AD14" s="28"/>
      <c r="AE14" s="28"/>
      <c r="AF14" s="28"/>
      <c r="AH14" s="1"/>
    </row>
    <row r="15" spans="1:34" ht="25" customHeight="1" x14ac:dyDescent="0.35">
      <c r="A15" s="1"/>
      <c r="B15" s="18"/>
      <c r="C15" s="18"/>
      <c r="D15" s="157"/>
      <c r="E15" s="18"/>
      <c r="F15" s="18"/>
      <c r="G15" s="28"/>
      <c r="H15" s="66">
        <v>9</v>
      </c>
      <c r="I15" s="60"/>
      <c r="J15" s="7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28"/>
      <c r="V15" s="28"/>
      <c r="W15" s="34"/>
      <c r="X15" s="26"/>
      <c r="Y15" s="26"/>
      <c r="Z15" s="26"/>
      <c r="AA15" s="26"/>
      <c r="AB15" s="26"/>
      <c r="AC15" s="28"/>
      <c r="AD15" s="28"/>
      <c r="AE15" s="28"/>
      <c r="AF15" s="28"/>
      <c r="AH15" s="1"/>
    </row>
    <row r="16" spans="1:34" ht="25" customHeight="1" x14ac:dyDescent="0.35">
      <c r="A16" s="1"/>
      <c r="B16" s="18"/>
      <c r="C16" s="18"/>
      <c r="D16" s="157"/>
      <c r="E16" s="18"/>
      <c r="F16" s="18"/>
      <c r="G16" s="28"/>
      <c r="H16" s="65">
        <v>10</v>
      </c>
      <c r="I16" s="60"/>
      <c r="J16" s="7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8"/>
      <c r="V16" s="28"/>
      <c r="W16" s="28"/>
      <c r="X16" s="26"/>
      <c r="Y16" s="26"/>
      <c r="Z16" s="26"/>
      <c r="AA16" s="26"/>
      <c r="AB16" s="26"/>
      <c r="AC16" s="28"/>
      <c r="AD16" s="28"/>
      <c r="AE16" s="28"/>
      <c r="AF16" s="28"/>
      <c r="AH16" s="1"/>
    </row>
    <row r="17" spans="1:34" ht="25" customHeight="1" x14ac:dyDescent="0.35">
      <c r="A17" s="1"/>
      <c r="B17" s="18"/>
      <c r="C17" s="18"/>
      <c r="D17" s="24"/>
      <c r="E17" s="18"/>
      <c r="F17" s="18"/>
      <c r="G17" s="28"/>
      <c r="H17" s="66">
        <v>11</v>
      </c>
      <c r="I17" s="61"/>
      <c r="J17" s="70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H17" s="1"/>
    </row>
    <row r="18" spans="1:34" ht="25" customHeight="1" x14ac:dyDescent="0.45">
      <c r="A18" s="1"/>
      <c r="B18" s="18"/>
      <c r="C18" s="19"/>
      <c r="D18" s="155" t="s">
        <v>22</v>
      </c>
      <c r="E18" s="18"/>
      <c r="F18" s="18"/>
      <c r="G18" s="28"/>
      <c r="H18" s="65">
        <v>12</v>
      </c>
      <c r="I18" s="61"/>
      <c r="J18" s="70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H18" s="1"/>
    </row>
    <row r="19" spans="1:34" ht="25" customHeight="1" x14ac:dyDescent="0.4">
      <c r="A19" s="1"/>
      <c r="B19" s="18"/>
      <c r="C19" s="20"/>
      <c r="D19" s="155"/>
      <c r="E19" s="18"/>
      <c r="F19" s="18"/>
      <c r="G19" s="28"/>
      <c r="H19" s="66">
        <v>13</v>
      </c>
      <c r="I19" s="62"/>
      <c r="J19" s="7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H19" s="1"/>
    </row>
    <row r="20" spans="1:34" ht="25" customHeight="1" thickBot="1" x14ac:dyDescent="0.4">
      <c r="A20" s="1"/>
      <c r="B20" s="18"/>
      <c r="C20" s="21"/>
      <c r="D20" s="155"/>
      <c r="E20" s="18"/>
      <c r="F20" s="18"/>
      <c r="G20" s="28"/>
      <c r="H20" s="65">
        <v>14</v>
      </c>
      <c r="I20" s="63"/>
      <c r="J20" s="75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H20" s="1"/>
    </row>
    <row r="21" spans="1:34" ht="25" customHeight="1" thickTop="1" x14ac:dyDescent="0.4">
      <c r="A21" s="1"/>
      <c r="B21" s="18"/>
      <c r="C21" s="20"/>
      <c r="D21" s="40"/>
      <c r="E21" s="18"/>
      <c r="F21" s="18"/>
      <c r="G21" s="28"/>
      <c r="H21" s="13"/>
      <c r="I21" s="13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H21" s="1"/>
    </row>
    <row r="22" spans="1:34" ht="25" customHeight="1" x14ac:dyDescent="0.4">
      <c r="A22" s="1"/>
      <c r="B22" s="18"/>
      <c r="C22" s="20"/>
      <c r="D22" s="155" t="s">
        <v>23</v>
      </c>
      <c r="E22" s="18"/>
      <c r="F22" s="18"/>
      <c r="G22" s="28"/>
      <c r="H22" s="28"/>
      <c r="I22" s="67" t="s">
        <v>18</v>
      </c>
      <c r="J22" s="67" t="s">
        <v>18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H22" s="1"/>
    </row>
    <row r="23" spans="1:34" ht="25" customHeight="1" x14ac:dyDescent="0.4">
      <c r="A23" s="1"/>
      <c r="B23" s="18"/>
      <c r="C23" s="20"/>
      <c r="D23" s="155"/>
      <c r="E23" s="18"/>
      <c r="F23" s="18"/>
      <c r="G23" s="28"/>
      <c r="H23" s="28"/>
      <c r="I23" s="42">
        <f>SUM(I7:I20)</f>
        <v>0</v>
      </c>
      <c r="J23" s="42">
        <f>SUM(J7:J20)</f>
        <v>0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H23" s="1"/>
    </row>
    <row r="24" spans="1:34" ht="25" customHeight="1" x14ac:dyDescent="0.4">
      <c r="A24" s="1"/>
      <c r="B24" s="18"/>
      <c r="C24" s="20"/>
      <c r="D24" s="155"/>
      <c r="E24" s="18"/>
      <c r="F24" s="18"/>
      <c r="G24" s="28"/>
      <c r="H24" s="37"/>
      <c r="I24" s="31"/>
      <c r="J24" s="32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H24" s="1"/>
    </row>
    <row r="25" spans="1:34" ht="25" customHeight="1" x14ac:dyDescent="0.4">
      <c r="A25" s="1"/>
      <c r="B25" s="18"/>
      <c r="C25" s="20"/>
      <c r="D25" s="40"/>
      <c r="E25" s="18"/>
      <c r="F25" s="15"/>
      <c r="G25" s="14"/>
      <c r="H25" s="13"/>
      <c r="I25" s="1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14"/>
      <c r="V25" s="14"/>
      <c r="W25" s="14"/>
      <c r="X25" s="14"/>
      <c r="Y25" s="14"/>
      <c r="Z25" s="14"/>
      <c r="AA25" s="14"/>
      <c r="AB25" s="14"/>
      <c r="AC25" s="14"/>
      <c r="AD25" s="28"/>
      <c r="AE25" s="28"/>
      <c r="AF25" s="28"/>
      <c r="AH25" s="1"/>
    </row>
    <row r="26" spans="1:34" ht="25" customHeight="1" x14ac:dyDescent="0.4">
      <c r="A26" s="1"/>
      <c r="B26" s="18"/>
      <c r="C26" s="20"/>
      <c r="D26" s="40"/>
      <c r="E26" s="18"/>
      <c r="F26" s="18"/>
      <c r="G26" s="28"/>
      <c r="H26" s="13"/>
      <c r="I26" s="13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H26" s="1"/>
    </row>
    <row r="27" spans="1:34" ht="25" customHeight="1" x14ac:dyDescent="0.4">
      <c r="A27" s="1"/>
      <c r="B27" s="18"/>
      <c r="C27" s="20"/>
      <c r="D27" s="24"/>
      <c r="E27" s="18"/>
      <c r="F27" s="1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H27" s="1"/>
    </row>
    <row r="28" spans="1:34" ht="25" customHeight="1" x14ac:dyDescent="0.4">
      <c r="A28" s="1"/>
      <c r="B28" s="18"/>
      <c r="C28" s="20"/>
      <c r="D28" s="18"/>
      <c r="E28" s="18"/>
      <c r="F28" s="1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H28" s="1"/>
    </row>
    <row r="29" spans="1:34" ht="25" customHeight="1" x14ac:dyDescent="0.4">
      <c r="A29" s="1"/>
      <c r="B29" s="18"/>
      <c r="C29" s="20"/>
      <c r="D29" s="18"/>
      <c r="E29" s="18"/>
      <c r="F29" s="1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H29" s="1"/>
    </row>
    <row r="30" spans="1:34" ht="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76" t="s">
        <v>0</v>
      </c>
      <c r="AD30" s="76"/>
      <c r="AE30" s="76"/>
      <c r="AF30" s="76"/>
      <c r="AG30" s="76"/>
      <c r="AH30" s="1"/>
    </row>
  </sheetData>
  <mergeCells count="7">
    <mergeCell ref="D18:D20"/>
    <mergeCell ref="D22:D24"/>
    <mergeCell ref="A1:C1"/>
    <mergeCell ref="H2:S2"/>
    <mergeCell ref="D6:D8"/>
    <mergeCell ref="D10:D12"/>
    <mergeCell ref="D14:D16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Lemonade Stand</vt:lpstr>
      <vt:lpstr>Tables and Graphing</vt:lpstr>
    </vt:vector>
  </TitlesOfParts>
  <Company>Ryan McQuade Designs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McQuade</dc:creator>
  <cp:lastModifiedBy>Art Bardige</cp:lastModifiedBy>
  <dcterms:created xsi:type="dcterms:W3CDTF">2014-12-30T20:43:49Z</dcterms:created>
  <dcterms:modified xsi:type="dcterms:W3CDTF">2018-05-03T18:17:28Z</dcterms:modified>
</cp:coreProperties>
</file>